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220" activeTab="4"/>
  </bookViews>
  <sheets>
    <sheet name="สรุป" sheetId="1" r:id="rId1"/>
    <sheet name="ผ.07 ประสานแผน" sheetId="2" r:id="rId2"/>
    <sheet name="Sheet1" sheetId="3" r:id="rId3"/>
    <sheet name="ผ.07 อุดหนุน" sheetId="4" r:id="rId4"/>
    <sheet name="ผ.07 ผ.08)" sheetId="5" r:id="rId5"/>
  </sheets>
  <definedNames>
    <definedName name="_xlnm.Print_Area" localSheetId="4">'ผ.07 ผ.08)'!$A:$L</definedName>
    <definedName name="_xlnm.Print_Area" localSheetId="3">'ผ.07 อุดหนุน'!$A:$L</definedName>
    <definedName name="_xlnm.Print_Area" localSheetId="0">'สรุป'!$A$2:$L$45</definedName>
  </definedNames>
  <calcPr fullCalcOnLoad="1"/>
</workbook>
</file>

<file path=xl/sharedStrings.xml><?xml version="1.0" encoding="utf-8"?>
<sst xmlns="http://schemas.openxmlformats.org/spreadsheetml/2006/main" count="233" uniqueCount="81">
  <si>
    <t>ยุทธศาสตร์</t>
  </si>
  <si>
    <t>จำนวน</t>
  </si>
  <si>
    <t>โครงการ</t>
  </si>
  <si>
    <t>(บาท)</t>
  </si>
  <si>
    <t>งบประมาณ</t>
  </si>
  <si>
    <t>รวม</t>
  </si>
  <si>
    <t>2) ยุทธศาสตร์การพัฒนาเศรษฐกิจพอเพียงและการลงทุน</t>
  </si>
  <si>
    <t xml:space="preserve">     ตลาดนัดชุมชน</t>
  </si>
  <si>
    <t xml:space="preserve">     ตามปรัชญาเศรษฐกิจพอเพียง</t>
  </si>
  <si>
    <t>3) ยุทธศาสตร์การพัฒนาคุณภาพชีวิต</t>
  </si>
  <si>
    <t xml:space="preserve">     และนันทนาการ</t>
  </si>
  <si>
    <t xml:space="preserve">     และศิลปวัฒนธรรม ภูมิปัญญาท้องถิ่น</t>
  </si>
  <si>
    <t xml:space="preserve">     การแก้ไขปัญหาสังคม</t>
  </si>
  <si>
    <t xml:space="preserve">     และการป้องกันบรรเทาสาธารณภัย</t>
  </si>
  <si>
    <t>ธรรมชาติและสิ่งแวดล้อม</t>
  </si>
  <si>
    <t>4) ยุทธศาสตร์การพัฒนาการบริหารจัดการทรัพยากร</t>
  </si>
  <si>
    <t xml:space="preserve">     ทรัพยากรธรรมาชาติและสิ่งแวดล้อม</t>
  </si>
  <si>
    <t xml:space="preserve">     และระบบบำบัดน้ำเสีย</t>
  </si>
  <si>
    <t>5) ยุทธศาสตร์การพัฒนาการบริหารจัดการและการสร้าง</t>
  </si>
  <si>
    <t>กระบวนการมีส่วนร่วมเพื่อการพัฒนา</t>
  </si>
  <si>
    <t xml:space="preserve">     บริการประชาชน</t>
  </si>
  <si>
    <t>5.1 แนวทางการพัฒนา พัฒนาศักยภาพบุคลากร</t>
  </si>
  <si>
    <t>5.2 แนวทางการพัฒนา พัฒนาประสิทธิภาพการให้</t>
  </si>
  <si>
    <t>5.4 แนวทางการพัฒนา ส่งเสริมประชาธิปไตยและ</t>
  </si>
  <si>
    <t xml:space="preserve">     การเลือกตั้ง</t>
  </si>
  <si>
    <t>4.2 แนวทางการพัฒนา จัดระบบกำจัดขยะมูลฝอย</t>
  </si>
  <si>
    <t>4.1 แนวทางการพัฒนา ส่งเสริมการบริหารจัดการ</t>
  </si>
  <si>
    <t>3.4 แนวทางการพัฒนา การรักษาความสงบเรียบร้อย</t>
  </si>
  <si>
    <t>3.3 แนวทางการพัฒนา ส่งเสริมการสาธารณสุข กีฬา</t>
  </si>
  <si>
    <t>3.2 แนวทางการพัฒนา ส่งเสริมระบบการศึกษา ศาสนา</t>
  </si>
  <si>
    <t>3.1 แนวทางการพัฒนา ส่งเสริมคุณภาพชีวิตและ</t>
  </si>
  <si>
    <t xml:space="preserve">2.3 แนวทางการพัฒนา ส่งเสริมรัฐวิสาหกิจชุมชน </t>
  </si>
  <si>
    <t>2.2 แนวทางการพัฒนา ส่งเสริม สนับสนุนการดำเนินการ</t>
  </si>
  <si>
    <t>2.1 แนวทางการพัฒนา ส่งเสริมอาชีพ  เพิ่มรายได้</t>
  </si>
  <si>
    <t>รวมทั้งสิ้น</t>
  </si>
  <si>
    <t>1) ยุทธศาสตร์การพัฒนาโครงสร้างพื้นฐานสาธารณูปโภค</t>
  </si>
  <si>
    <t>สาธารณูปการ</t>
  </si>
  <si>
    <t xml:space="preserve">                       บัญชีสรุปโครงการพัฒนา</t>
  </si>
  <si>
    <t>5.3 แนวทางการพัฒนา ส่งเสริมการมีส่วนร่วม</t>
  </si>
  <si>
    <t xml:space="preserve">     เพื่อการพัฒนาท้องถิ่น</t>
  </si>
  <si>
    <t>ปี 2561</t>
  </si>
  <si>
    <t xml:space="preserve"> </t>
  </si>
  <si>
    <t>ปี 2562</t>
  </si>
  <si>
    <t>1. ด้านพัฒนาโครงสร้างพื้นฐาน สาธารณูปโภคและสาธารณูปการ</t>
  </si>
  <si>
    <t>2. ด้านส่งเสริมคุณภาพชีวิต</t>
  </si>
  <si>
    <t>3. ด้านการจัดระเบียบชุมชน/สังคมและการรักษาความสงบเรียบร้อย</t>
  </si>
  <si>
    <t>4. ด้านการวางแผน การส่งเสริมการลงทุน พาณิชยกรรมและการท่องเที่ยว</t>
  </si>
  <si>
    <t>5. ด้านการบริหารจัดการและการอนุรักษ์ทรัพยากรธรรมชาติ</t>
  </si>
  <si>
    <t>6. ด้านศิลปะ วัฒนธรรม จารีตประเพณีและภูมิปัญญาท้องถิ่น</t>
  </si>
  <si>
    <t>แบบ ผ. 07</t>
  </si>
  <si>
    <t>แผนพัฒนาท้องถิ่นสี่ปี (พ.ศ. 2561-2564)</t>
  </si>
  <si>
    <t>องค์การบริหารส่วนตำบลปากช่อง</t>
  </si>
  <si>
    <t>1.1 แผนงานเคหะและชุมชน</t>
  </si>
  <si>
    <t>ปี 2563</t>
  </si>
  <si>
    <t>ปี 2564</t>
  </si>
  <si>
    <t>รวม 4 ปี</t>
  </si>
  <si>
    <t>1.2 แผนงานอุตสาหกรรมและการโยธา</t>
  </si>
  <si>
    <t>1.3 แผนงานการเกษตร</t>
  </si>
  <si>
    <t>2.1 แผนงานสร้างความเข้มแข็งชุมชน</t>
  </si>
  <si>
    <t>2.2 แผนงานการเกษตร</t>
  </si>
  <si>
    <t>3.1 แผนงานสังคมสงเคราะห์</t>
  </si>
  <si>
    <t>3.2 แผนงานสร้างความเข้มแข็งชุมชน</t>
  </si>
  <si>
    <t>3.3 แผนงานการศึกษา</t>
  </si>
  <si>
    <t>3.4 แผนงานการศาสนา วัฒนธรรมและนันทนาการ</t>
  </si>
  <si>
    <t>3.5 แผนงานการรักษาความสงบเรียบร้อย</t>
  </si>
  <si>
    <t>4.1 แผนงานการเกษตร</t>
  </si>
  <si>
    <t>4.2 แผนงานการเคหะและชุมชน</t>
  </si>
  <si>
    <t>5.1 แผนงานบริหารงานทั่วไป</t>
  </si>
  <si>
    <t>5.2 แผนงานสร้างความเข้มแข็งของชุมชน</t>
  </si>
  <si>
    <t>2) ยุทธศาสตร์การพัฒนาโครงสร้างพื้นฐานสาธารณูปโภค</t>
  </si>
  <si>
    <t>1) ยุทธศาสตร์การพัฒนาคุณภาพชีวิต</t>
  </si>
  <si>
    <t>1.1 แผนงานการศาสนา วัฒนธรรมและนันทนาการ</t>
  </si>
  <si>
    <t>2.1 แผนงานเคหะและชุมชน</t>
  </si>
  <si>
    <t>ปัญหายาเสพติด</t>
  </si>
  <si>
    <t>3) ยุทธศาสตร์การพัฒนาคุณภาพชีวิตและการแก้ไข</t>
  </si>
  <si>
    <t>2) ยุทธศาสตร์การพัฒนาคุณภาพชีวิต</t>
  </si>
  <si>
    <t>2.1 แผนงานการศึกษา</t>
  </si>
  <si>
    <t>2.2 แผนงานการรักษาความสงบเรียบร้อย</t>
  </si>
  <si>
    <t>3) ยุทธศาสตร์การพัฒนาการบริหารจัดการและการสร้าง</t>
  </si>
  <si>
    <t>3.1 แผนงานบริหารงานทั่วไป</t>
  </si>
  <si>
    <t>แผนพัฒนาท้องถิ่นสี่ปี (พ.ศ. 2561-2564) เพิ่มเติม (ฉบับที่ 2)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</si>
</sst>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0_ ;\-0\ "/>
    <numFmt numFmtId="194" formatCode="_-&quot;฿&quot;* #,##0.0_-;\-&quot;฿&quot;* #,##0.0_-;_-&quot;฿&quot;* &quot;-&quot;??_-;_-@_-"/>
    <numFmt numFmtId="195" formatCode="_-&quot;฿&quot;* #,##0_-;\-&quot;฿&quot;* #,##0_-;_-&quot;฿&quot;* &quot;-&quot;??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41" fontId="44" fillId="0" borderId="0" xfId="0" applyNumberFormat="1" applyFont="1" applyAlignment="1">
      <alignment/>
    </xf>
    <xf numFmtId="0" fontId="44" fillId="0" borderId="12" xfId="0" applyFont="1" applyBorder="1" applyAlignment="1">
      <alignment/>
    </xf>
    <xf numFmtId="41" fontId="44" fillId="0" borderId="14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41" fontId="43" fillId="0" borderId="14" xfId="0" applyNumberFormat="1" applyFont="1" applyBorder="1" applyAlignment="1">
      <alignment/>
    </xf>
    <xf numFmtId="1" fontId="43" fillId="0" borderId="14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1" xfId="0" applyFont="1" applyBorder="1" applyAlignment="1">
      <alignment horizontal="center"/>
    </xf>
    <xf numFmtId="41" fontId="44" fillId="0" borderId="11" xfId="0" applyNumberFormat="1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6" xfId="0" applyFont="1" applyBorder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188" fontId="0" fillId="0" borderId="0" xfId="33" applyNumberFormat="1" applyFont="1" applyAlignment="1">
      <alignment/>
    </xf>
    <xf numFmtId="188" fontId="0" fillId="0" borderId="18" xfId="33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1" fontId="44" fillId="0" borderId="14" xfId="0" applyNumberFormat="1" applyFont="1" applyBorder="1" applyAlignment="1">
      <alignment horizontal="center"/>
    </xf>
    <xf numFmtId="188" fontId="44" fillId="0" borderId="14" xfId="33" applyNumberFormat="1" applyFont="1" applyBorder="1" applyAlignment="1">
      <alignment horizontal="center"/>
    </xf>
    <xf numFmtId="0" fontId="44" fillId="0" borderId="14" xfId="33" applyNumberFormat="1" applyFont="1" applyBorder="1" applyAlignment="1">
      <alignment horizontal="center"/>
    </xf>
    <xf numFmtId="0" fontId="44" fillId="0" borderId="14" xfId="0" applyNumberFormat="1" applyFont="1" applyBorder="1" applyAlignment="1">
      <alignment horizontal="center"/>
    </xf>
    <xf numFmtId="0" fontId="44" fillId="0" borderId="13" xfId="0" applyFont="1" applyBorder="1" applyAlignment="1">
      <alignment horizontal="left"/>
    </xf>
    <xf numFmtId="0" fontId="44" fillId="0" borderId="14" xfId="33" applyNumberFormat="1" applyFont="1" applyBorder="1" applyAlignment="1">
      <alignment horizontal="right"/>
    </xf>
    <xf numFmtId="41" fontId="43" fillId="0" borderId="14" xfId="0" applyNumberFormat="1" applyFont="1" applyBorder="1" applyAlignment="1">
      <alignment shrinkToFit="1"/>
    </xf>
    <xf numFmtId="0" fontId="43" fillId="0" borderId="14" xfId="0" applyNumberFormat="1" applyFont="1" applyBorder="1" applyAlignment="1">
      <alignment horizontal="center"/>
    </xf>
    <xf numFmtId="188" fontId="3" fillId="0" borderId="11" xfId="33" applyNumberFormat="1" applyFont="1" applyBorder="1" applyAlignment="1">
      <alignment shrinkToFit="1"/>
    </xf>
    <xf numFmtId="41" fontId="43" fillId="0" borderId="14" xfId="0" applyNumberFormat="1" applyFont="1" applyBorder="1" applyAlignment="1">
      <alignment horizontal="center"/>
    </xf>
    <xf numFmtId="41" fontId="44" fillId="0" borderId="14" xfId="0" applyNumberFormat="1" applyFont="1" applyBorder="1" applyAlignment="1">
      <alignment horizontal="center" shrinkToFit="1"/>
    </xf>
    <xf numFmtId="0" fontId="44" fillId="0" borderId="0" xfId="0" applyFont="1" applyBorder="1" applyAlignment="1">
      <alignment horizontal="center"/>
    </xf>
    <xf numFmtId="188" fontId="43" fillId="0" borderId="11" xfId="33" applyNumberFormat="1" applyFont="1" applyBorder="1" applyAlignment="1">
      <alignment horizontal="center" shrinkToFit="1"/>
    </xf>
    <xf numFmtId="0" fontId="43" fillId="0" borderId="19" xfId="0" applyFont="1" applyBorder="1" applyAlignment="1">
      <alignment horizontal="right"/>
    </xf>
    <xf numFmtId="41" fontId="43" fillId="0" borderId="19" xfId="0" applyNumberFormat="1" applyFont="1" applyBorder="1" applyAlignment="1">
      <alignment shrinkToFit="1"/>
    </xf>
    <xf numFmtId="41" fontId="43" fillId="0" borderId="19" xfId="0" applyNumberFormat="1" applyFont="1" applyBorder="1" applyAlignment="1">
      <alignment/>
    </xf>
    <xf numFmtId="41" fontId="43" fillId="0" borderId="19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88" fontId="43" fillId="0" borderId="14" xfId="33" applyNumberFormat="1" applyFont="1" applyBorder="1" applyAlignment="1">
      <alignment shrinkToFit="1"/>
    </xf>
    <xf numFmtId="0" fontId="43" fillId="0" borderId="14" xfId="0" applyFont="1" applyBorder="1" applyAlignment="1">
      <alignment horizontal="center"/>
    </xf>
    <xf numFmtId="0" fontId="43" fillId="0" borderId="14" xfId="33" applyNumberFormat="1" applyFont="1" applyBorder="1" applyAlignment="1">
      <alignment horizontal="center"/>
    </xf>
    <xf numFmtId="188" fontId="43" fillId="0" borderId="11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188" fontId="43" fillId="0" borderId="14" xfId="33" applyNumberFormat="1" applyFont="1" applyBorder="1" applyAlignment="1">
      <alignment horizontal="center"/>
    </xf>
    <xf numFmtId="188" fontId="44" fillId="0" borderId="0" xfId="33" applyNumberFormat="1" applyFont="1" applyAlignment="1">
      <alignment/>
    </xf>
    <xf numFmtId="188" fontId="44" fillId="0" borderId="0" xfId="33" applyNumberFormat="1" applyFont="1" applyBorder="1" applyAlignment="1">
      <alignment/>
    </xf>
    <xf numFmtId="188" fontId="0" fillId="0" borderId="0" xfId="33" applyNumberFormat="1" applyFont="1" applyAlignment="1">
      <alignment/>
    </xf>
    <xf numFmtId="188" fontId="44" fillId="33" borderId="0" xfId="33" applyNumberFormat="1" applyFont="1" applyFill="1" applyAlignment="1">
      <alignment/>
    </xf>
    <xf numFmtId="188" fontId="44" fillId="33" borderId="0" xfId="33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view="pageLayout" zoomScaleNormal="110" zoomScaleSheetLayoutView="120" workbookViewId="0" topLeftCell="A28">
      <selection activeCell="A34" sqref="A34:IV36"/>
    </sheetView>
  </sheetViews>
  <sheetFormatPr defaultColWidth="8.8515625" defaultRowHeight="21.75" customHeight="1"/>
  <cols>
    <col min="1" max="1" width="2.7109375" style="2" customWidth="1"/>
    <col min="2" max="2" width="35.57421875" style="2" customWidth="1"/>
    <col min="3" max="3" width="6.28125" style="24" customWidth="1"/>
    <col min="4" max="4" width="11.28125" style="2" customWidth="1"/>
    <col min="5" max="5" width="6.28125" style="24" customWidth="1"/>
    <col min="6" max="6" width="11.28125" style="2" customWidth="1"/>
    <col min="7" max="7" width="6.28125" style="2" customWidth="1"/>
    <col min="8" max="8" width="11.28125" style="2" customWidth="1"/>
    <col min="9" max="9" width="6.28125" style="24" customWidth="1"/>
    <col min="10" max="10" width="11.28125" style="2" customWidth="1"/>
    <col min="11" max="11" width="6.28125" style="24" customWidth="1"/>
    <col min="12" max="12" width="11.8515625" style="2" customWidth="1"/>
    <col min="13" max="13" width="13.00390625" style="2" bestFit="1" customWidth="1"/>
    <col min="14" max="14" width="11.8515625" style="2" bestFit="1" customWidth="1"/>
    <col min="15" max="16384" width="8.8515625" style="2" customWidth="1"/>
  </cols>
  <sheetData>
    <row r="1" spans="1:12" ht="21.75" customHeight="1">
      <c r="A1" s="4"/>
      <c r="B1" s="4"/>
      <c r="C1" s="44"/>
      <c r="D1" s="4"/>
      <c r="E1" s="44"/>
      <c r="F1" s="4"/>
      <c r="G1" s="4"/>
      <c r="H1" s="4"/>
      <c r="I1" s="44"/>
      <c r="J1" s="4"/>
      <c r="K1" s="44"/>
      <c r="L1" s="25" t="s">
        <v>49</v>
      </c>
    </row>
    <row r="2" spans="1:12" ht="21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6"/>
    </row>
    <row r="3" spans="1:12" ht="21.75" customHeight="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1.75" customHeight="1">
      <c r="A4" s="26"/>
      <c r="B4" s="26"/>
      <c r="C4" s="79" t="s">
        <v>51</v>
      </c>
      <c r="D4" s="79"/>
      <c r="E4" s="79"/>
      <c r="F4" s="79"/>
      <c r="G4" s="79"/>
      <c r="H4" s="79"/>
      <c r="I4" s="26"/>
      <c r="J4" s="26"/>
      <c r="K4" s="26"/>
      <c r="L4" s="26"/>
    </row>
    <row r="5" spans="1:12" ht="21.75" customHeight="1">
      <c r="A5" s="71" t="s">
        <v>0</v>
      </c>
      <c r="B5" s="72"/>
      <c r="C5" s="67" t="s">
        <v>40</v>
      </c>
      <c r="D5" s="67"/>
      <c r="E5" s="67" t="s">
        <v>42</v>
      </c>
      <c r="F5" s="67"/>
      <c r="G5" s="77" t="s">
        <v>53</v>
      </c>
      <c r="H5" s="78"/>
      <c r="I5" s="67" t="s">
        <v>54</v>
      </c>
      <c r="J5" s="67"/>
      <c r="K5" s="67" t="s">
        <v>55</v>
      </c>
      <c r="L5" s="67"/>
    </row>
    <row r="6" spans="1:13" ht="21.75" customHeight="1">
      <c r="A6" s="73"/>
      <c r="B6" s="74"/>
      <c r="C6" s="3" t="s">
        <v>1</v>
      </c>
      <c r="D6" s="3" t="s">
        <v>4</v>
      </c>
      <c r="E6" s="3" t="s">
        <v>1</v>
      </c>
      <c r="F6" s="3" t="s">
        <v>4</v>
      </c>
      <c r="G6" s="3" t="s">
        <v>1</v>
      </c>
      <c r="H6" s="3" t="s">
        <v>4</v>
      </c>
      <c r="I6" s="3" t="s">
        <v>1</v>
      </c>
      <c r="J6" s="3" t="s">
        <v>4</v>
      </c>
      <c r="K6" s="3" t="s">
        <v>1</v>
      </c>
      <c r="L6" s="3" t="s">
        <v>4</v>
      </c>
      <c r="M6" s="4"/>
    </row>
    <row r="7" spans="1:13" ht="21.75" customHeight="1">
      <c r="A7" s="75"/>
      <c r="B7" s="76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5" t="s">
        <v>2</v>
      </c>
      <c r="J7" s="5" t="s">
        <v>3</v>
      </c>
      <c r="K7" s="5" t="s">
        <v>2</v>
      </c>
      <c r="L7" s="5" t="s">
        <v>3</v>
      </c>
      <c r="M7" s="4"/>
    </row>
    <row r="8" spans="1:12" ht="18.75" customHeight="1">
      <c r="A8" s="6" t="s">
        <v>35</v>
      </c>
      <c r="B8" s="7"/>
      <c r="C8" s="8"/>
      <c r="D8" s="9"/>
      <c r="E8" s="8"/>
      <c r="F8" s="9"/>
      <c r="G8" s="9"/>
      <c r="H8" s="9"/>
      <c r="I8" s="8"/>
      <c r="J8" s="9"/>
      <c r="K8" s="8"/>
      <c r="L8" s="9"/>
    </row>
    <row r="9" spans="1:14" ht="18.75" customHeight="1">
      <c r="A9" s="6" t="s">
        <v>36</v>
      </c>
      <c r="B9" s="7"/>
      <c r="C9" s="8"/>
      <c r="D9" s="9"/>
      <c r="E9" s="8"/>
      <c r="F9" s="9"/>
      <c r="G9" s="9"/>
      <c r="H9" s="9"/>
      <c r="I9" s="8"/>
      <c r="J9" s="9"/>
      <c r="K9" s="8"/>
      <c r="L9" s="9"/>
      <c r="N9" s="10">
        <f>D10+540000</f>
        <v>28356600</v>
      </c>
    </row>
    <row r="10" spans="1:12" ht="18.75" customHeight="1">
      <c r="A10" s="11"/>
      <c r="B10" s="7" t="s">
        <v>52</v>
      </c>
      <c r="C10" s="8">
        <v>32</v>
      </c>
      <c r="D10" s="33">
        <v>27816600</v>
      </c>
      <c r="E10" s="8">
        <v>48</v>
      </c>
      <c r="F10" s="33">
        <v>45128720</v>
      </c>
      <c r="G10" s="8">
        <v>46</v>
      </c>
      <c r="H10" s="33">
        <v>55129440</v>
      </c>
      <c r="I10" s="8">
        <v>35</v>
      </c>
      <c r="J10" s="33">
        <v>70798000</v>
      </c>
      <c r="K10" s="8">
        <f aca="true" t="shared" si="0" ref="K10:L13">SUM(C10,E10,G10,I10)</f>
        <v>161</v>
      </c>
      <c r="L10" s="43">
        <f t="shared" si="0"/>
        <v>198872760</v>
      </c>
    </row>
    <row r="11" spans="1:12" ht="18.75" customHeight="1">
      <c r="A11" s="11"/>
      <c r="B11" s="7" t="s">
        <v>56</v>
      </c>
      <c r="C11" s="8">
        <v>2</v>
      </c>
      <c r="D11" s="34">
        <v>50000</v>
      </c>
      <c r="E11" s="35">
        <v>2</v>
      </c>
      <c r="F11" s="34">
        <v>50000</v>
      </c>
      <c r="G11" s="35">
        <v>2</v>
      </c>
      <c r="H11" s="34">
        <v>50000</v>
      </c>
      <c r="I11" s="35">
        <v>2</v>
      </c>
      <c r="J11" s="34">
        <v>50000</v>
      </c>
      <c r="K11" s="8">
        <f t="shared" si="0"/>
        <v>8</v>
      </c>
      <c r="L11" s="33">
        <f t="shared" si="0"/>
        <v>200000</v>
      </c>
    </row>
    <row r="12" spans="1:12" ht="18.75" customHeight="1">
      <c r="A12" s="11"/>
      <c r="B12" s="37" t="s">
        <v>57</v>
      </c>
      <c r="C12" s="8">
        <v>55</v>
      </c>
      <c r="D12" s="33">
        <v>59505000</v>
      </c>
      <c r="E12" s="35">
        <v>1</v>
      </c>
      <c r="F12" s="34">
        <v>6000000</v>
      </c>
      <c r="G12" s="35">
        <v>1</v>
      </c>
      <c r="H12" s="34">
        <v>8000000</v>
      </c>
      <c r="I12" s="35">
        <v>0</v>
      </c>
      <c r="J12" s="38">
        <v>0</v>
      </c>
      <c r="K12" s="36">
        <f t="shared" si="0"/>
        <v>57</v>
      </c>
      <c r="L12" s="34">
        <f t="shared" si="0"/>
        <v>73505000</v>
      </c>
    </row>
    <row r="13" spans="1:13" ht="18.75" customHeight="1">
      <c r="A13" s="69" t="s">
        <v>5</v>
      </c>
      <c r="B13" s="70"/>
      <c r="C13" s="13">
        <f aca="true" t="shared" si="1" ref="C13:J13">SUM(C10:C12)</f>
        <v>89</v>
      </c>
      <c r="D13" s="39">
        <f t="shared" si="1"/>
        <v>87371600</v>
      </c>
      <c r="E13" s="15">
        <f t="shared" si="1"/>
        <v>51</v>
      </c>
      <c r="F13" s="39">
        <f t="shared" si="1"/>
        <v>51178720</v>
      </c>
      <c r="G13" s="40">
        <f t="shared" si="1"/>
        <v>49</v>
      </c>
      <c r="H13" s="39">
        <f t="shared" si="1"/>
        <v>63179440</v>
      </c>
      <c r="I13" s="15">
        <f t="shared" si="1"/>
        <v>37</v>
      </c>
      <c r="J13" s="39">
        <f t="shared" si="1"/>
        <v>70848000</v>
      </c>
      <c r="K13" s="15">
        <f t="shared" si="0"/>
        <v>226</v>
      </c>
      <c r="L13" s="39">
        <f t="shared" si="0"/>
        <v>272577760</v>
      </c>
      <c r="M13" s="10"/>
    </row>
    <row r="14" spans="1:12" ht="18.75" customHeight="1">
      <c r="A14" s="6" t="s">
        <v>6</v>
      </c>
      <c r="B14" s="7"/>
      <c r="C14" s="8"/>
      <c r="D14" s="12"/>
      <c r="E14" s="8"/>
      <c r="F14" s="12"/>
      <c r="G14" s="12"/>
      <c r="H14" s="12"/>
      <c r="I14" s="8"/>
      <c r="J14" s="12"/>
      <c r="K14" s="8"/>
      <c r="L14" s="12"/>
    </row>
    <row r="15" spans="1:12" ht="18.75" customHeight="1">
      <c r="A15" s="11"/>
      <c r="B15" s="7" t="s">
        <v>58</v>
      </c>
      <c r="C15" s="8">
        <v>3</v>
      </c>
      <c r="D15" s="12">
        <v>120000</v>
      </c>
      <c r="E15" s="8">
        <v>3</v>
      </c>
      <c r="F15" s="12">
        <v>120000</v>
      </c>
      <c r="G15" s="36">
        <v>3</v>
      </c>
      <c r="H15" s="12">
        <v>120000</v>
      </c>
      <c r="I15" s="8">
        <v>3</v>
      </c>
      <c r="J15" s="12">
        <v>120000</v>
      </c>
      <c r="K15" s="8">
        <f aca="true" t="shared" si="2" ref="K15:L17">SUM(C15,E15,G15,I15)</f>
        <v>12</v>
      </c>
      <c r="L15" s="12">
        <f t="shared" si="2"/>
        <v>480000</v>
      </c>
    </row>
    <row r="16" spans="1:12" ht="18.75" customHeight="1">
      <c r="A16" s="11"/>
      <c r="B16" s="7" t="s">
        <v>59</v>
      </c>
      <c r="C16" s="8">
        <v>10</v>
      </c>
      <c r="D16" s="12">
        <v>857000</v>
      </c>
      <c r="E16" s="8">
        <v>10</v>
      </c>
      <c r="F16" s="12">
        <v>1240000</v>
      </c>
      <c r="G16" s="36">
        <v>9</v>
      </c>
      <c r="H16" s="12">
        <v>840000</v>
      </c>
      <c r="I16" s="8">
        <v>10</v>
      </c>
      <c r="J16" s="12">
        <v>1040000</v>
      </c>
      <c r="K16" s="36">
        <f t="shared" si="2"/>
        <v>39</v>
      </c>
      <c r="L16" s="12">
        <f t="shared" si="2"/>
        <v>3977000</v>
      </c>
    </row>
    <row r="17" spans="1:12" ht="18.75" customHeight="1">
      <c r="A17" s="69" t="s">
        <v>5</v>
      </c>
      <c r="B17" s="70"/>
      <c r="C17" s="13">
        <f aca="true" t="shared" si="3" ref="C17:J17">SUM(C15:C16)</f>
        <v>13</v>
      </c>
      <c r="D17" s="14">
        <f t="shared" si="3"/>
        <v>977000</v>
      </c>
      <c r="E17" s="13">
        <f t="shared" si="3"/>
        <v>13</v>
      </c>
      <c r="F17" s="14">
        <f t="shared" si="3"/>
        <v>1360000</v>
      </c>
      <c r="G17" s="40">
        <f t="shared" si="3"/>
        <v>12</v>
      </c>
      <c r="H17" s="14">
        <f t="shared" si="3"/>
        <v>960000</v>
      </c>
      <c r="I17" s="13">
        <f t="shared" si="3"/>
        <v>13</v>
      </c>
      <c r="J17" s="14">
        <f t="shared" si="3"/>
        <v>1160000</v>
      </c>
      <c r="K17" s="13">
        <f t="shared" si="2"/>
        <v>51</v>
      </c>
      <c r="L17" s="14">
        <f t="shared" si="2"/>
        <v>4457000</v>
      </c>
    </row>
    <row r="18" spans="1:12" ht="18.75" customHeight="1">
      <c r="A18" s="6" t="s">
        <v>9</v>
      </c>
      <c r="B18" s="7"/>
      <c r="C18" s="8"/>
      <c r="D18" s="12"/>
      <c r="E18" s="8"/>
      <c r="F18" s="12"/>
      <c r="G18" s="12"/>
      <c r="H18" s="12"/>
      <c r="I18" s="8"/>
      <c r="J18" s="12"/>
      <c r="K18" s="8"/>
      <c r="L18" s="12"/>
    </row>
    <row r="19" spans="1:12" ht="18.75" customHeight="1">
      <c r="A19" s="11"/>
      <c r="B19" s="7" t="s">
        <v>60</v>
      </c>
      <c r="C19" s="8">
        <v>9</v>
      </c>
      <c r="D19" s="12">
        <v>11600000</v>
      </c>
      <c r="E19" s="8">
        <v>9</v>
      </c>
      <c r="F19" s="12">
        <v>11600000</v>
      </c>
      <c r="G19" s="36">
        <v>9</v>
      </c>
      <c r="H19" s="12">
        <v>11600000</v>
      </c>
      <c r="I19" s="8">
        <v>9</v>
      </c>
      <c r="J19" s="12">
        <v>11600000</v>
      </c>
      <c r="K19" s="8">
        <f aca="true" t="shared" si="4" ref="K19:L24">SUM(C19,E19,G19,I19)</f>
        <v>36</v>
      </c>
      <c r="L19" s="12">
        <f t="shared" si="4"/>
        <v>46400000</v>
      </c>
    </row>
    <row r="20" spans="1:12" ht="18.75" customHeight="1">
      <c r="A20" s="11"/>
      <c r="B20" s="37" t="s">
        <v>61</v>
      </c>
      <c r="C20" s="8">
        <v>4</v>
      </c>
      <c r="D20" s="12">
        <v>1250000</v>
      </c>
      <c r="E20" s="8">
        <v>4</v>
      </c>
      <c r="F20" s="12">
        <v>3150000</v>
      </c>
      <c r="G20" s="36">
        <v>3</v>
      </c>
      <c r="H20" s="12">
        <v>500000</v>
      </c>
      <c r="I20" s="8">
        <v>3</v>
      </c>
      <c r="J20" s="12">
        <v>4250000</v>
      </c>
      <c r="K20" s="8">
        <f t="shared" si="4"/>
        <v>14</v>
      </c>
      <c r="L20" s="12">
        <f t="shared" si="4"/>
        <v>9150000</v>
      </c>
    </row>
    <row r="21" spans="1:12" ht="18.75" customHeight="1">
      <c r="A21" s="11"/>
      <c r="B21" s="7" t="s">
        <v>62</v>
      </c>
      <c r="C21" s="8">
        <v>10</v>
      </c>
      <c r="D21" s="41">
        <v>5155900</v>
      </c>
      <c r="E21" s="8">
        <v>10</v>
      </c>
      <c r="F21" s="41">
        <v>5155900</v>
      </c>
      <c r="G21" s="36">
        <v>10</v>
      </c>
      <c r="H21" s="41">
        <v>5155900</v>
      </c>
      <c r="I21" s="8">
        <v>10</v>
      </c>
      <c r="J21" s="41">
        <v>5155900</v>
      </c>
      <c r="K21" s="8">
        <f t="shared" si="4"/>
        <v>40</v>
      </c>
      <c r="L21" s="12">
        <f t="shared" si="4"/>
        <v>20623600</v>
      </c>
    </row>
    <row r="22" spans="1:12" ht="18.75" customHeight="1">
      <c r="A22" s="11"/>
      <c r="B22" s="7" t="s">
        <v>63</v>
      </c>
      <c r="C22" s="8">
        <v>19</v>
      </c>
      <c r="D22" s="12">
        <v>2435000</v>
      </c>
      <c r="E22" s="8">
        <v>21</v>
      </c>
      <c r="F22" s="12">
        <v>3395000</v>
      </c>
      <c r="G22" s="36">
        <v>19</v>
      </c>
      <c r="H22" s="12">
        <v>3045000</v>
      </c>
      <c r="I22" s="8">
        <v>24</v>
      </c>
      <c r="J22" s="12">
        <v>4245000</v>
      </c>
      <c r="K22" s="8">
        <f t="shared" si="4"/>
        <v>83</v>
      </c>
      <c r="L22" s="12">
        <f t="shared" si="4"/>
        <v>13120000</v>
      </c>
    </row>
    <row r="23" spans="1:12" ht="18.75" customHeight="1">
      <c r="A23" s="11"/>
      <c r="B23" s="7" t="s">
        <v>64</v>
      </c>
      <c r="C23" s="8">
        <v>20</v>
      </c>
      <c r="D23" s="12">
        <v>10640000</v>
      </c>
      <c r="E23" s="8">
        <v>14</v>
      </c>
      <c r="F23" s="12">
        <v>1870000</v>
      </c>
      <c r="G23" s="36">
        <v>10</v>
      </c>
      <c r="H23" s="12">
        <v>810000</v>
      </c>
      <c r="I23" s="8">
        <v>14</v>
      </c>
      <c r="J23" s="12">
        <v>3310000</v>
      </c>
      <c r="K23" s="8">
        <f t="shared" si="4"/>
        <v>58</v>
      </c>
      <c r="L23" s="12">
        <f t="shared" si="4"/>
        <v>16630000</v>
      </c>
    </row>
    <row r="24" spans="1:12" ht="19.5" customHeight="1">
      <c r="A24" s="69" t="s">
        <v>5</v>
      </c>
      <c r="B24" s="70"/>
      <c r="C24" s="25">
        <f aca="true" t="shared" si="5" ref="C24:J24">SUM(C19:C23)</f>
        <v>62</v>
      </c>
      <c r="D24" s="39">
        <f t="shared" si="5"/>
        <v>31080900</v>
      </c>
      <c r="E24" s="25">
        <f t="shared" si="5"/>
        <v>58</v>
      </c>
      <c r="F24" s="39">
        <f t="shared" si="5"/>
        <v>25170900</v>
      </c>
      <c r="G24" s="14">
        <f t="shared" si="5"/>
        <v>51</v>
      </c>
      <c r="H24" s="39">
        <f t="shared" si="5"/>
        <v>21110900</v>
      </c>
      <c r="I24" s="25">
        <f t="shared" si="5"/>
        <v>60</v>
      </c>
      <c r="J24" s="39">
        <f t="shared" si="5"/>
        <v>28560900</v>
      </c>
      <c r="K24" s="42">
        <f t="shared" si="4"/>
        <v>231</v>
      </c>
      <c r="L24" s="39">
        <f t="shared" si="4"/>
        <v>105923600</v>
      </c>
    </row>
    <row r="25" spans="1:12" ht="18.75" customHeight="1">
      <c r="A25" s="46"/>
      <c r="B25" s="46"/>
      <c r="C25" s="31"/>
      <c r="D25" s="47"/>
      <c r="E25" s="31"/>
      <c r="F25" s="47"/>
      <c r="G25" s="48"/>
      <c r="H25" s="47"/>
      <c r="I25" s="31"/>
      <c r="J25" s="47"/>
      <c r="K25" s="49"/>
      <c r="L25" s="47"/>
    </row>
    <row r="26" spans="1:12" ht="22.5" customHeight="1">
      <c r="A26" s="71" t="s">
        <v>0</v>
      </c>
      <c r="B26" s="72"/>
      <c r="C26" s="67" t="s">
        <v>40</v>
      </c>
      <c r="D26" s="67"/>
      <c r="E26" s="67" t="s">
        <v>42</v>
      </c>
      <c r="F26" s="67"/>
      <c r="G26" s="77" t="s">
        <v>53</v>
      </c>
      <c r="H26" s="78"/>
      <c r="I26" s="67" t="s">
        <v>54</v>
      </c>
      <c r="J26" s="67"/>
      <c r="K26" s="67" t="s">
        <v>55</v>
      </c>
      <c r="L26" s="67"/>
    </row>
    <row r="27" spans="1:13" ht="21.75" customHeight="1">
      <c r="A27" s="73"/>
      <c r="B27" s="74"/>
      <c r="C27" s="3" t="s">
        <v>1</v>
      </c>
      <c r="D27" s="3" t="s">
        <v>4</v>
      </c>
      <c r="E27" s="3" t="s">
        <v>1</v>
      </c>
      <c r="F27" s="3" t="s">
        <v>4</v>
      </c>
      <c r="G27" s="3" t="s">
        <v>1</v>
      </c>
      <c r="H27" s="3" t="s">
        <v>4</v>
      </c>
      <c r="I27" s="3" t="s">
        <v>1</v>
      </c>
      <c r="J27" s="3" t="s">
        <v>4</v>
      </c>
      <c r="K27" s="3" t="s">
        <v>1</v>
      </c>
      <c r="L27" s="3" t="s">
        <v>4</v>
      </c>
      <c r="M27" s="4"/>
    </row>
    <row r="28" spans="1:13" ht="21.75" customHeight="1">
      <c r="A28" s="75"/>
      <c r="B28" s="76"/>
      <c r="C28" s="5" t="s">
        <v>2</v>
      </c>
      <c r="D28" s="5" t="s">
        <v>3</v>
      </c>
      <c r="E28" s="5" t="s">
        <v>2</v>
      </c>
      <c r="F28" s="5" t="s">
        <v>3</v>
      </c>
      <c r="G28" s="5" t="s">
        <v>2</v>
      </c>
      <c r="H28" s="5" t="s">
        <v>3</v>
      </c>
      <c r="I28" s="5" t="s">
        <v>2</v>
      </c>
      <c r="J28" s="5" t="s">
        <v>3</v>
      </c>
      <c r="K28" s="5" t="s">
        <v>2</v>
      </c>
      <c r="L28" s="5" t="s">
        <v>3</v>
      </c>
      <c r="M28" s="4"/>
    </row>
    <row r="29" spans="1:12" ht="18.75" customHeight="1">
      <c r="A29" s="6" t="s">
        <v>15</v>
      </c>
      <c r="B29" s="7"/>
      <c r="C29" s="8"/>
      <c r="D29" s="12"/>
      <c r="E29" s="8"/>
      <c r="F29" s="12"/>
      <c r="G29" s="12"/>
      <c r="H29" s="12"/>
      <c r="I29" s="8"/>
      <c r="J29" s="12"/>
      <c r="K29" s="8"/>
      <c r="L29" s="12"/>
    </row>
    <row r="30" spans="1:12" ht="18.75" customHeight="1">
      <c r="A30" s="6" t="s">
        <v>14</v>
      </c>
      <c r="B30" s="7"/>
      <c r="C30" s="8"/>
      <c r="D30" s="12"/>
      <c r="E30" s="8"/>
      <c r="F30" s="12"/>
      <c r="G30" s="12"/>
      <c r="H30" s="12"/>
      <c r="I30" s="8"/>
      <c r="J30" s="12"/>
      <c r="K30" s="8"/>
      <c r="L30" s="12"/>
    </row>
    <row r="31" spans="1:12" ht="18.75" customHeight="1">
      <c r="A31" s="11"/>
      <c r="B31" s="7" t="s">
        <v>65</v>
      </c>
      <c r="C31" s="8">
        <v>4</v>
      </c>
      <c r="D31" s="12">
        <v>160000</v>
      </c>
      <c r="E31" s="8">
        <v>4</v>
      </c>
      <c r="F31" s="12">
        <v>160000</v>
      </c>
      <c r="G31" s="8">
        <v>4</v>
      </c>
      <c r="H31" s="12">
        <v>160000</v>
      </c>
      <c r="I31" s="8">
        <v>4</v>
      </c>
      <c r="J31" s="12">
        <v>160000</v>
      </c>
      <c r="K31" s="8">
        <f aca="true" t="shared" si="6" ref="K31:L33">SUM(C31,E31,G31,I31)</f>
        <v>16</v>
      </c>
      <c r="L31" s="12">
        <f t="shared" si="6"/>
        <v>640000</v>
      </c>
    </row>
    <row r="32" spans="1:12" ht="18.75" customHeight="1">
      <c r="A32" s="11"/>
      <c r="B32" s="7" t="s">
        <v>66</v>
      </c>
      <c r="C32" s="8">
        <v>3</v>
      </c>
      <c r="D32" s="12">
        <v>140000</v>
      </c>
      <c r="E32" s="8">
        <v>3</v>
      </c>
      <c r="F32" s="12">
        <v>140000</v>
      </c>
      <c r="G32" s="8">
        <v>3</v>
      </c>
      <c r="H32" s="12">
        <v>140000</v>
      </c>
      <c r="I32" s="8">
        <v>5</v>
      </c>
      <c r="J32" s="12">
        <v>440000</v>
      </c>
      <c r="K32" s="8">
        <f>SUM(C32,E32,G32,I32)</f>
        <v>14</v>
      </c>
      <c r="L32" s="12">
        <f t="shared" si="6"/>
        <v>860000</v>
      </c>
    </row>
    <row r="33" spans="1:12" ht="18.75" customHeight="1">
      <c r="A33" s="69" t="s">
        <v>5</v>
      </c>
      <c r="B33" s="70"/>
      <c r="C33" s="13">
        <f aca="true" t="shared" si="7" ref="C33:J33">SUM(C31:C32)</f>
        <v>7</v>
      </c>
      <c r="D33" s="14">
        <f t="shared" si="7"/>
        <v>300000</v>
      </c>
      <c r="E33" s="13">
        <f t="shared" si="7"/>
        <v>7</v>
      </c>
      <c r="F33" s="14">
        <f t="shared" si="7"/>
        <v>300000</v>
      </c>
      <c r="G33" s="40">
        <f t="shared" si="7"/>
        <v>7</v>
      </c>
      <c r="H33" s="14">
        <f t="shared" si="7"/>
        <v>300000</v>
      </c>
      <c r="I33" s="13">
        <f t="shared" si="7"/>
        <v>9</v>
      </c>
      <c r="J33" s="14">
        <f t="shared" si="7"/>
        <v>600000</v>
      </c>
      <c r="K33" s="40">
        <f t="shared" si="6"/>
        <v>30</v>
      </c>
      <c r="L33" s="14">
        <f t="shared" si="6"/>
        <v>1500000</v>
      </c>
    </row>
    <row r="34" spans="1:12" ht="21.75" customHeight="1">
      <c r="A34" s="17" t="s">
        <v>18</v>
      </c>
      <c r="B34" s="18"/>
      <c r="C34" s="19"/>
      <c r="D34" s="20"/>
      <c r="E34" s="19"/>
      <c r="F34" s="20"/>
      <c r="G34" s="20"/>
      <c r="H34" s="20"/>
      <c r="I34" s="19"/>
      <c r="J34" s="20"/>
      <c r="K34" s="19"/>
      <c r="L34" s="20"/>
    </row>
    <row r="35" spans="1:12" ht="21.75" customHeight="1">
      <c r="A35" s="6" t="s">
        <v>19</v>
      </c>
      <c r="B35" s="7"/>
      <c r="C35" s="8"/>
      <c r="D35" s="12"/>
      <c r="E35" s="8"/>
      <c r="F35" s="12"/>
      <c r="G35" s="12"/>
      <c r="H35" s="12"/>
      <c r="I35" s="8"/>
      <c r="J35" s="12"/>
      <c r="K35" s="8"/>
      <c r="L35" s="12"/>
    </row>
    <row r="36" spans="1:12" ht="21.75" customHeight="1">
      <c r="A36" s="11"/>
      <c r="B36" s="7" t="s">
        <v>67</v>
      </c>
      <c r="C36" s="8">
        <v>11</v>
      </c>
      <c r="D36" s="12">
        <v>1420000</v>
      </c>
      <c r="E36" s="8">
        <v>10</v>
      </c>
      <c r="F36" s="12">
        <v>1120000</v>
      </c>
      <c r="G36" s="36">
        <v>10</v>
      </c>
      <c r="H36" s="12">
        <v>1120000</v>
      </c>
      <c r="I36" s="8">
        <v>10</v>
      </c>
      <c r="J36" s="12">
        <v>1120000</v>
      </c>
      <c r="K36" s="8">
        <f aca="true" t="shared" si="8" ref="K36:L38">SUM(C36,E36,G36,I36)</f>
        <v>41</v>
      </c>
      <c r="L36" s="12">
        <f t="shared" si="8"/>
        <v>4780000</v>
      </c>
    </row>
    <row r="37" spans="1:12" ht="21.75" customHeight="1">
      <c r="A37" s="11"/>
      <c r="B37" s="7" t="s">
        <v>68</v>
      </c>
      <c r="C37" s="8">
        <v>7</v>
      </c>
      <c r="D37" s="12">
        <v>400000</v>
      </c>
      <c r="E37" s="8">
        <v>8</v>
      </c>
      <c r="F37" s="12">
        <v>500000</v>
      </c>
      <c r="G37" s="36">
        <v>7</v>
      </c>
      <c r="H37" s="12">
        <v>400000</v>
      </c>
      <c r="I37" s="36">
        <v>7</v>
      </c>
      <c r="J37" s="12">
        <v>400000</v>
      </c>
      <c r="K37" s="8">
        <f t="shared" si="8"/>
        <v>29</v>
      </c>
      <c r="L37" s="12">
        <f t="shared" si="8"/>
        <v>1700000</v>
      </c>
    </row>
    <row r="38" spans="1:13" ht="21.75" customHeight="1">
      <c r="A38" s="69" t="s">
        <v>5</v>
      </c>
      <c r="B38" s="70"/>
      <c r="C38" s="13">
        <f aca="true" t="shared" si="9" ref="C38:J38">SUM(C36:C37)</f>
        <v>18</v>
      </c>
      <c r="D38" s="14">
        <f t="shared" si="9"/>
        <v>1820000</v>
      </c>
      <c r="E38" s="13">
        <f t="shared" si="9"/>
        <v>18</v>
      </c>
      <c r="F38" s="14">
        <f t="shared" si="9"/>
        <v>1620000</v>
      </c>
      <c r="G38" s="40">
        <f t="shared" si="9"/>
        <v>17</v>
      </c>
      <c r="H38" s="14">
        <f t="shared" si="9"/>
        <v>1520000</v>
      </c>
      <c r="I38" s="13">
        <f t="shared" si="9"/>
        <v>17</v>
      </c>
      <c r="J38" s="14">
        <f t="shared" si="9"/>
        <v>1520000</v>
      </c>
      <c r="K38" s="40">
        <f t="shared" si="8"/>
        <v>70</v>
      </c>
      <c r="L38" s="14">
        <f t="shared" si="8"/>
        <v>6480000</v>
      </c>
      <c r="M38" s="4"/>
    </row>
    <row r="39" spans="1:13" ht="21.75" customHeight="1">
      <c r="A39" s="21"/>
      <c r="B39" s="22" t="s">
        <v>34</v>
      </c>
      <c r="C39" s="5">
        <f aca="true" t="shared" si="10" ref="C39:L39">SUM(C38,C33,C24,C17,C13)</f>
        <v>189</v>
      </c>
      <c r="D39" s="45">
        <f t="shared" si="10"/>
        <v>121549500</v>
      </c>
      <c r="E39" s="5">
        <f t="shared" si="10"/>
        <v>147</v>
      </c>
      <c r="F39" s="45">
        <f t="shared" si="10"/>
        <v>79629620</v>
      </c>
      <c r="G39" s="5">
        <f t="shared" si="10"/>
        <v>136</v>
      </c>
      <c r="H39" s="45">
        <f t="shared" si="10"/>
        <v>87070340</v>
      </c>
      <c r="I39" s="5">
        <f t="shared" si="10"/>
        <v>136</v>
      </c>
      <c r="J39" s="45">
        <f t="shared" si="10"/>
        <v>102688900</v>
      </c>
      <c r="K39" s="5">
        <f t="shared" si="10"/>
        <v>608</v>
      </c>
      <c r="L39" s="45">
        <f t="shared" si="10"/>
        <v>390938360</v>
      </c>
      <c r="M39" s="4"/>
    </row>
    <row r="40" spans="3:13" ht="21.75" customHeight="1">
      <c r="C40" s="1"/>
      <c r="D40" s="23"/>
      <c r="E40" s="1"/>
      <c r="F40" s="23"/>
      <c r="G40" s="23"/>
      <c r="H40" s="23"/>
      <c r="I40" s="1"/>
      <c r="J40" s="23"/>
      <c r="K40" s="1"/>
      <c r="L40" s="23" t="s">
        <v>41</v>
      </c>
      <c r="M40" s="4"/>
    </row>
  </sheetData>
  <sheetProtection/>
  <mergeCells count="20">
    <mergeCell ref="A38:B38"/>
    <mergeCell ref="K5:L5"/>
    <mergeCell ref="A24:B24"/>
    <mergeCell ref="A33:B33"/>
    <mergeCell ref="I26:J26"/>
    <mergeCell ref="K26:L26"/>
    <mergeCell ref="A26:B28"/>
    <mergeCell ref="C26:D26"/>
    <mergeCell ref="E26:F26"/>
    <mergeCell ref="G26:H26"/>
    <mergeCell ref="A2:K2"/>
    <mergeCell ref="E5:F5"/>
    <mergeCell ref="I5:J5"/>
    <mergeCell ref="A3:L3"/>
    <mergeCell ref="A13:B13"/>
    <mergeCell ref="A17:B17"/>
    <mergeCell ref="C5:D5"/>
    <mergeCell ref="A5:B7"/>
    <mergeCell ref="G5:H5"/>
    <mergeCell ref="C4:H4"/>
  </mergeCells>
  <printOptions/>
  <pageMargins left="0.5118110236220472" right="0.2362204724409449" top="0.9055118110236221" bottom="0.7874015748031497" header="0.5905511811023623" footer="0.31496062992125984"/>
  <pageSetup firstPageNumber="33" useFirstPageNumber="1" horizontalDpi="600" verticalDpi="600" orientation="landscape" paperSize="9" r:id="rId1"/>
  <headerFooter>
    <oddFooter>&amp;R&amp;"TH SarabunIT๙,ธรรมดา"&amp;16&amp;P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D17" sqref="D17"/>
    </sheetView>
  </sheetViews>
  <sheetFormatPr defaultColWidth="8.8515625" defaultRowHeight="15"/>
  <cols>
    <col min="1" max="1" width="2.7109375" style="0" customWidth="1"/>
    <col min="2" max="2" width="34.8515625" style="0" customWidth="1"/>
    <col min="3" max="3" width="6.28125" style="0" customWidth="1"/>
    <col min="4" max="4" width="12.421875" style="0" customWidth="1"/>
    <col min="5" max="5" width="6.28125" style="0" customWidth="1"/>
    <col min="6" max="6" width="12.421875" style="0" customWidth="1"/>
    <col min="7" max="7" width="6.28125" style="0" customWidth="1"/>
    <col min="8" max="8" width="12.421875" style="0" customWidth="1"/>
    <col min="9" max="9" width="6.28125" style="0" customWidth="1"/>
    <col min="10" max="10" width="12.421875" style="0" customWidth="1"/>
    <col min="11" max="11" width="6.28125" style="0" customWidth="1"/>
    <col min="12" max="12" width="12.57421875" style="0" customWidth="1"/>
    <col min="13" max="13" width="13.421875" style="63" bestFit="1" customWidth="1"/>
    <col min="14" max="14" width="11.8515625" style="0" bestFit="1" customWidth="1"/>
  </cols>
  <sheetData>
    <row r="1" spans="1:13" s="2" customFormat="1" ht="21.75" customHeight="1">
      <c r="A1" s="4"/>
      <c r="B1" s="4"/>
      <c r="C1" s="44"/>
      <c r="D1" s="4"/>
      <c r="E1" s="44"/>
      <c r="F1" s="4"/>
      <c r="G1" s="4"/>
      <c r="H1" s="4"/>
      <c r="I1" s="44"/>
      <c r="J1" s="4"/>
      <c r="K1" s="44"/>
      <c r="L1" s="29" t="s">
        <v>49</v>
      </c>
      <c r="M1" s="61"/>
    </row>
    <row r="2" spans="1:13" s="2" customFormat="1" ht="21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6"/>
      <c r="M2" s="61"/>
    </row>
    <row r="3" spans="1:13" s="2" customFormat="1" ht="21.75" customHeight="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1"/>
    </row>
    <row r="4" spans="1:13" s="2" customFormat="1" ht="21.75" customHeight="1">
      <c r="A4" s="32"/>
      <c r="B4" s="32"/>
      <c r="C4" s="68" t="s">
        <v>51</v>
      </c>
      <c r="D4" s="68"/>
      <c r="E4" s="68"/>
      <c r="F4" s="68"/>
      <c r="G4" s="68"/>
      <c r="H4" s="68"/>
      <c r="I4" s="32"/>
      <c r="J4" s="32"/>
      <c r="K4" s="32"/>
      <c r="L4" s="32"/>
      <c r="M4" s="61"/>
    </row>
    <row r="5" spans="1:13" s="2" customFormat="1" ht="21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64">
        <v>7500000</v>
      </c>
    </row>
    <row r="6" spans="1:13" s="2" customFormat="1" ht="21.75" customHeight="1">
      <c r="A6" s="71" t="s">
        <v>0</v>
      </c>
      <c r="B6" s="72"/>
      <c r="C6" s="67" t="s">
        <v>40</v>
      </c>
      <c r="D6" s="67"/>
      <c r="E6" s="67" t="s">
        <v>42</v>
      </c>
      <c r="F6" s="67"/>
      <c r="G6" s="77" t="s">
        <v>53</v>
      </c>
      <c r="H6" s="78"/>
      <c r="I6" s="67" t="s">
        <v>54</v>
      </c>
      <c r="J6" s="67"/>
      <c r="K6" s="67" t="s">
        <v>55</v>
      </c>
      <c r="L6" s="67"/>
      <c r="M6" s="64">
        <v>7500000</v>
      </c>
    </row>
    <row r="7" spans="1:13" s="2" customFormat="1" ht="21.75" customHeight="1">
      <c r="A7" s="73"/>
      <c r="B7" s="74"/>
      <c r="C7" s="3" t="s">
        <v>1</v>
      </c>
      <c r="D7" s="3" t="s">
        <v>4</v>
      </c>
      <c r="E7" s="3" t="s">
        <v>1</v>
      </c>
      <c r="F7" s="3" t="s">
        <v>4</v>
      </c>
      <c r="G7" s="3" t="s">
        <v>1</v>
      </c>
      <c r="H7" s="3" t="s">
        <v>4</v>
      </c>
      <c r="I7" s="3" t="s">
        <v>1</v>
      </c>
      <c r="J7" s="3" t="s">
        <v>4</v>
      </c>
      <c r="K7" s="3" t="s">
        <v>1</v>
      </c>
      <c r="L7" s="3" t="s">
        <v>4</v>
      </c>
      <c r="M7" s="65">
        <v>7500000</v>
      </c>
    </row>
    <row r="8" spans="1:13" s="2" customFormat="1" ht="21.75" customHeight="1">
      <c r="A8" s="75"/>
      <c r="B8" s="76"/>
      <c r="C8" s="5" t="s">
        <v>2</v>
      </c>
      <c r="D8" s="5" t="s">
        <v>3</v>
      </c>
      <c r="E8" s="5" t="s">
        <v>2</v>
      </c>
      <c r="F8" s="5" t="s">
        <v>3</v>
      </c>
      <c r="G8" s="5" t="s">
        <v>2</v>
      </c>
      <c r="H8" s="5" t="s">
        <v>3</v>
      </c>
      <c r="I8" s="5" t="s">
        <v>2</v>
      </c>
      <c r="J8" s="5" t="s">
        <v>3</v>
      </c>
      <c r="K8" s="5" t="s">
        <v>2</v>
      </c>
      <c r="L8" s="5" t="s">
        <v>3</v>
      </c>
      <c r="M8" s="65">
        <v>3300000</v>
      </c>
    </row>
    <row r="9" spans="1:13" s="2" customFormat="1" ht="18.75" customHeight="1">
      <c r="A9" s="6" t="s">
        <v>35</v>
      </c>
      <c r="B9" s="7"/>
      <c r="C9" s="8"/>
      <c r="D9" s="9"/>
      <c r="E9" s="8"/>
      <c r="F9" s="9"/>
      <c r="G9" s="9"/>
      <c r="H9" s="9"/>
      <c r="I9" s="8"/>
      <c r="J9" s="9"/>
      <c r="K9" s="8"/>
      <c r="L9" s="9"/>
      <c r="M9" s="64">
        <v>2310000</v>
      </c>
    </row>
    <row r="10" spans="1:14" s="2" customFormat="1" ht="18.75" customHeight="1">
      <c r="A10" s="6" t="s">
        <v>36</v>
      </c>
      <c r="B10" s="7"/>
      <c r="C10" s="8"/>
      <c r="D10" s="9"/>
      <c r="E10" s="8"/>
      <c r="F10" s="9"/>
      <c r="G10" s="9"/>
      <c r="H10" s="9"/>
      <c r="I10" s="8"/>
      <c r="J10" s="9"/>
      <c r="K10" s="8"/>
      <c r="L10" s="9"/>
      <c r="M10" s="64">
        <v>3000000</v>
      </c>
      <c r="N10" s="10">
        <f>D11+540000</f>
        <v>47580000</v>
      </c>
    </row>
    <row r="11" spans="1:13" s="2" customFormat="1" ht="18.75" customHeight="1">
      <c r="A11" s="11"/>
      <c r="B11" s="7" t="s">
        <v>52</v>
      </c>
      <c r="C11" s="8">
        <v>10</v>
      </c>
      <c r="D11" s="10">
        <v>47040000</v>
      </c>
      <c r="E11" s="8">
        <v>10</v>
      </c>
      <c r="F11" s="10">
        <v>47040000</v>
      </c>
      <c r="G11" s="8">
        <v>10</v>
      </c>
      <c r="H11" s="10">
        <v>47040000</v>
      </c>
      <c r="I11" s="8">
        <v>10</v>
      </c>
      <c r="J11" s="10">
        <v>47040000</v>
      </c>
      <c r="K11" s="8">
        <f>SUM(C11,E11,G11,I11)</f>
        <v>40</v>
      </c>
      <c r="L11" s="43">
        <f>SUM(D11,F11,H11,J11)</f>
        <v>188160000</v>
      </c>
      <c r="M11" s="64">
        <v>3000000</v>
      </c>
    </row>
    <row r="12" spans="1:13" s="2" customFormat="1" ht="18.75" customHeight="1">
      <c r="A12" s="6" t="s">
        <v>74</v>
      </c>
      <c r="B12" s="7"/>
      <c r="C12" s="8"/>
      <c r="D12" s="9"/>
      <c r="E12" s="8"/>
      <c r="F12" s="9"/>
      <c r="G12" s="9"/>
      <c r="H12" s="9"/>
      <c r="I12" s="8"/>
      <c r="J12" s="9"/>
      <c r="K12" s="8"/>
      <c r="L12" s="9"/>
      <c r="M12" s="64">
        <v>4650000</v>
      </c>
    </row>
    <row r="13" spans="1:14" s="2" customFormat="1" ht="18.75" customHeight="1">
      <c r="A13" s="6" t="s">
        <v>73</v>
      </c>
      <c r="B13" s="7"/>
      <c r="C13" s="8"/>
      <c r="D13" s="9"/>
      <c r="E13" s="8"/>
      <c r="F13" s="9"/>
      <c r="G13" s="9"/>
      <c r="H13" s="9"/>
      <c r="I13" s="8"/>
      <c r="J13" s="9"/>
      <c r="K13" s="8"/>
      <c r="L13" s="9"/>
      <c r="M13" s="64">
        <v>4680000</v>
      </c>
      <c r="N13" s="10">
        <f>D14+540000</f>
        <v>7440000</v>
      </c>
    </row>
    <row r="14" spans="1:13" s="2" customFormat="1" ht="18.75" customHeight="1">
      <c r="A14" s="11"/>
      <c r="B14" s="7" t="s">
        <v>64</v>
      </c>
      <c r="C14" s="8">
        <v>1</v>
      </c>
      <c r="D14" s="10">
        <v>6900000</v>
      </c>
      <c r="E14" s="8">
        <v>1</v>
      </c>
      <c r="F14" s="10">
        <v>6900000</v>
      </c>
      <c r="G14" s="8">
        <v>1</v>
      </c>
      <c r="H14" s="10">
        <v>6900000</v>
      </c>
      <c r="I14" s="8">
        <v>1</v>
      </c>
      <c r="J14" s="10">
        <v>6900000</v>
      </c>
      <c r="K14" s="8">
        <f>SUM(C14,E14,G14,I14)</f>
        <v>4</v>
      </c>
      <c r="L14" s="43">
        <f>SUM(D14,F14,H14,J14)</f>
        <v>27600000</v>
      </c>
      <c r="M14" s="64">
        <v>3600000</v>
      </c>
    </row>
    <row r="15" spans="1:13" s="2" customFormat="1" ht="21.75" customHeight="1">
      <c r="A15" s="69" t="s">
        <v>5</v>
      </c>
      <c r="B15" s="70"/>
      <c r="C15" s="29">
        <f aca="true" t="shared" si="0" ref="C15:J15">SUM(C14,C11)</f>
        <v>11</v>
      </c>
      <c r="D15" s="60">
        <f t="shared" si="0"/>
        <v>53940000</v>
      </c>
      <c r="E15" s="54">
        <f t="shared" si="0"/>
        <v>11</v>
      </c>
      <c r="F15" s="60">
        <f t="shared" si="0"/>
        <v>53940000</v>
      </c>
      <c r="G15" s="54">
        <f t="shared" si="0"/>
        <v>11</v>
      </c>
      <c r="H15" s="60">
        <f t="shared" si="0"/>
        <v>53940000</v>
      </c>
      <c r="I15" s="54">
        <f t="shared" si="0"/>
        <v>11</v>
      </c>
      <c r="J15" s="60">
        <f t="shared" si="0"/>
        <v>53940000</v>
      </c>
      <c r="K15" s="40">
        <f>SUM(C15,E15,G15,I15)</f>
        <v>44</v>
      </c>
      <c r="L15" s="53">
        <f>SUM(D15,F15,H15,J15)</f>
        <v>215760000</v>
      </c>
      <c r="M15" s="62">
        <f>COUNT(M5:M14)</f>
        <v>10</v>
      </c>
    </row>
    <row r="16" ht="14.25">
      <c r="M16" s="63">
        <f>SUM(M5:M14)</f>
        <v>47040000</v>
      </c>
    </row>
  </sheetData>
  <sheetProtection/>
  <mergeCells count="10">
    <mergeCell ref="A15:B15"/>
    <mergeCell ref="E6:F6"/>
    <mergeCell ref="G6:H6"/>
    <mergeCell ref="I6:J6"/>
    <mergeCell ref="K6:L6"/>
    <mergeCell ref="A2:K2"/>
    <mergeCell ref="A3:L3"/>
    <mergeCell ref="C4:H4"/>
    <mergeCell ref="A6:B8"/>
    <mergeCell ref="C6:D6"/>
  </mergeCells>
  <printOptions/>
  <pageMargins left="0.5118110236220472" right="0.2362204724409449" top="0.9055118110236221" bottom="0.7874015748031497" header="0.31496062992125984" footer="0.31496062992125984"/>
  <pageSetup firstPageNumber="83" useFirstPageNumber="1" horizontalDpi="600" verticalDpi="600" orientation="landscape" paperSize="9" r:id="rId1"/>
  <headerFooter>
    <oddFooter>&amp;R&amp;"TH SarabunIT๙,ธรรมดา"&amp;16&amp;P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3">
      <selection activeCell="D40" sqref="D40"/>
    </sheetView>
  </sheetViews>
  <sheetFormatPr defaultColWidth="9.140625" defaultRowHeight="15"/>
  <cols>
    <col min="2" max="2" width="38.140625" style="0" customWidth="1"/>
    <col min="4" max="4" width="15.7109375" style="0" customWidth="1"/>
    <col min="6" max="6" width="17.00390625" style="0" customWidth="1"/>
    <col min="8" max="8" width="14.57421875" style="0" customWidth="1"/>
    <col min="10" max="10" width="14.28125" style="0" customWidth="1"/>
  </cols>
  <sheetData>
    <row r="1" ht="14.25">
      <c r="A1" t="s">
        <v>43</v>
      </c>
    </row>
    <row r="2" ht="14.25">
      <c r="A2" t="s">
        <v>44</v>
      </c>
    </row>
    <row r="3" spans="1:10" s="2" customFormat="1" ht="18.75" customHeight="1">
      <c r="A3" s="11"/>
      <c r="B3" s="7" t="s">
        <v>33</v>
      </c>
      <c r="C3" s="8">
        <v>6</v>
      </c>
      <c r="D3" s="12">
        <v>175000</v>
      </c>
      <c r="E3" s="8">
        <v>7</v>
      </c>
      <c r="F3" s="12">
        <v>575000</v>
      </c>
      <c r="G3" s="8">
        <v>6</v>
      </c>
      <c r="H3" s="12">
        <v>175000</v>
      </c>
      <c r="I3" s="8">
        <f>SUM(C3,E3,G3)</f>
        <v>19</v>
      </c>
      <c r="J3" s="12">
        <f>SUM(D3,F3,H3)</f>
        <v>925000</v>
      </c>
    </row>
    <row r="4" spans="1:10" s="2" customFormat="1" ht="18.75" customHeight="1">
      <c r="A4" s="11"/>
      <c r="B4" s="7" t="s">
        <v>32</v>
      </c>
      <c r="C4" s="8">
        <v>10</v>
      </c>
      <c r="D4" s="12">
        <v>8272000</v>
      </c>
      <c r="E4" s="8">
        <v>6</v>
      </c>
      <c r="F4" s="12">
        <v>3755000</v>
      </c>
      <c r="G4" s="8">
        <v>6</v>
      </c>
      <c r="H4" s="12">
        <v>5735000</v>
      </c>
      <c r="I4" s="8">
        <f>SUM(C4,E4,G4)</f>
        <v>22</v>
      </c>
      <c r="J4" s="12">
        <f>SUM(D4,F4,H4)</f>
        <v>17762000</v>
      </c>
    </row>
    <row r="5" spans="1:10" s="2" customFormat="1" ht="18.75" customHeight="1">
      <c r="A5" s="11"/>
      <c r="B5" s="7" t="s">
        <v>8</v>
      </c>
      <c r="C5" s="8"/>
      <c r="D5" s="12"/>
      <c r="E5" s="8"/>
      <c r="F5" s="12"/>
      <c r="G5" s="8"/>
      <c r="H5" s="12"/>
      <c r="I5" s="8"/>
      <c r="J5" s="12"/>
    </row>
    <row r="6" spans="1:10" s="2" customFormat="1" ht="18.75" customHeight="1">
      <c r="A6" s="11"/>
      <c r="B6" s="7" t="s">
        <v>30</v>
      </c>
      <c r="C6" s="8">
        <v>15</v>
      </c>
      <c r="D6" s="12">
        <v>14550000</v>
      </c>
      <c r="E6" s="8">
        <v>13</v>
      </c>
      <c r="F6" s="12">
        <v>14750000</v>
      </c>
      <c r="G6" s="8">
        <v>12</v>
      </c>
      <c r="H6" s="12">
        <v>15850000</v>
      </c>
      <c r="I6" s="8">
        <f>SUM(C6,E6,G6)</f>
        <v>40</v>
      </c>
      <c r="J6" s="12">
        <f>SUM(D6,F6,H6)</f>
        <v>45150000</v>
      </c>
    </row>
    <row r="7" spans="1:10" s="2" customFormat="1" ht="18.75" customHeight="1">
      <c r="A7" s="11"/>
      <c r="B7" s="7" t="s">
        <v>12</v>
      </c>
      <c r="C7" s="8"/>
      <c r="D7" s="12"/>
      <c r="E7" s="8"/>
      <c r="F7" s="12"/>
      <c r="G7" s="8"/>
      <c r="H7" s="12"/>
      <c r="I7" s="8"/>
      <c r="J7" s="12"/>
    </row>
    <row r="8" spans="1:10" s="2" customFormat="1" ht="18.75" customHeight="1">
      <c r="A8" s="11"/>
      <c r="B8" s="7" t="s">
        <v>28</v>
      </c>
      <c r="C8" s="8">
        <v>15</v>
      </c>
      <c r="D8" s="12">
        <v>2625000</v>
      </c>
      <c r="E8" s="8">
        <v>16</v>
      </c>
      <c r="F8" s="12">
        <v>2835000</v>
      </c>
      <c r="G8" s="8">
        <v>15</v>
      </c>
      <c r="H8" s="12">
        <v>3085000</v>
      </c>
      <c r="I8" s="8">
        <f>SUM(C8,E8,G8)</f>
        <v>46</v>
      </c>
      <c r="J8" s="12">
        <f>SUM(D8,F8,H8)</f>
        <v>8545000</v>
      </c>
    </row>
    <row r="9" spans="1:10" s="2" customFormat="1" ht="18.75" customHeight="1">
      <c r="A9" s="11"/>
      <c r="B9" s="7" t="s">
        <v>10</v>
      </c>
      <c r="C9" s="8"/>
      <c r="D9" s="12"/>
      <c r="E9" s="8"/>
      <c r="F9" s="12"/>
      <c r="G9" s="8"/>
      <c r="H9" s="12"/>
      <c r="I9" s="8"/>
      <c r="J9" s="12"/>
    </row>
    <row r="10" spans="3:10" s="27" customFormat="1" ht="14.25">
      <c r="C10" s="28">
        <f aca="true" t="shared" si="0" ref="C10:J10">SUM(C3:C9)</f>
        <v>46</v>
      </c>
      <c r="D10" s="28">
        <f t="shared" si="0"/>
        <v>25622000</v>
      </c>
      <c r="E10" s="28">
        <f t="shared" si="0"/>
        <v>42</v>
      </c>
      <c r="F10" s="28">
        <f t="shared" si="0"/>
        <v>21915000</v>
      </c>
      <c r="G10" s="28">
        <f t="shared" si="0"/>
        <v>39</v>
      </c>
      <c r="H10" s="28">
        <f t="shared" si="0"/>
        <v>24845000</v>
      </c>
      <c r="I10" s="28">
        <f t="shared" si="0"/>
        <v>127</v>
      </c>
      <c r="J10" s="28">
        <f t="shared" si="0"/>
        <v>72382000</v>
      </c>
    </row>
    <row r="11" s="27" customFormat="1" ht="14.25"/>
    <row r="12" ht="14.25">
      <c r="A12" t="s">
        <v>45</v>
      </c>
    </row>
    <row r="13" spans="1:10" s="2" customFormat="1" ht="18.75" customHeight="1">
      <c r="A13" s="11"/>
      <c r="B13" s="7" t="s">
        <v>27</v>
      </c>
      <c r="C13" s="8">
        <v>17</v>
      </c>
      <c r="D13" s="12">
        <v>9190000</v>
      </c>
      <c r="E13" s="8">
        <v>12</v>
      </c>
      <c r="F13" s="12">
        <v>1460000</v>
      </c>
      <c r="G13" s="8">
        <v>12</v>
      </c>
      <c r="H13" s="12">
        <v>2610000</v>
      </c>
      <c r="I13" s="8">
        <f>SUM(C13,E13,G13)</f>
        <v>41</v>
      </c>
      <c r="J13" s="12">
        <f>SUM(D13,F13,H13)</f>
        <v>13260000</v>
      </c>
    </row>
    <row r="14" spans="1:10" s="2" customFormat="1" ht="18.75" customHeight="1">
      <c r="A14" s="11"/>
      <c r="B14" s="7" t="s">
        <v>13</v>
      </c>
      <c r="C14" s="8"/>
      <c r="D14" s="12"/>
      <c r="E14" s="8"/>
      <c r="F14" s="12"/>
      <c r="G14" s="8"/>
      <c r="H14" s="12"/>
      <c r="I14" s="8"/>
      <c r="J14" s="12"/>
    </row>
    <row r="15" spans="1:10" s="2" customFormat="1" ht="21.75" customHeight="1">
      <c r="A15" s="11"/>
      <c r="B15" s="7" t="s">
        <v>38</v>
      </c>
      <c r="C15" s="8">
        <v>6</v>
      </c>
      <c r="D15" s="12">
        <v>350000</v>
      </c>
      <c r="E15" s="8">
        <v>5</v>
      </c>
      <c r="F15" s="12">
        <v>250000</v>
      </c>
      <c r="G15" s="8">
        <v>5</v>
      </c>
      <c r="H15" s="12">
        <v>250000</v>
      </c>
      <c r="I15" s="8">
        <f>SUM(C15,E15,G15)</f>
        <v>16</v>
      </c>
      <c r="J15" s="12">
        <f>SUM(D15,F15,H15)</f>
        <v>850000</v>
      </c>
    </row>
    <row r="16" spans="1:10" s="2" customFormat="1" ht="21.75" customHeight="1">
      <c r="A16" s="11"/>
      <c r="B16" s="7" t="s">
        <v>39</v>
      </c>
      <c r="C16" s="8"/>
      <c r="D16" s="12"/>
      <c r="E16" s="8"/>
      <c r="F16" s="12"/>
      <c r="G16" s="8"/>
      <c r="H16" s="12"/>
      <c r="I16" s="8"/>
      <c r="J16" s="12"/>
    </row>
    <row r="17" spans="1:10" s="4" customFormat="1" ht="21.75" customHeight="1">
      <c r="A17" s="11"/>
      <c r="B17" s="7" t="s">
        <v>23</v>
      </c>
      <c r="C17" s="8">
        <v>2</v>
      </c>
      <c r="D17" s="12">
        <v>150000</v>
      </c>
      <c r="E17" s="8">
        <v>2</v>
      </c>
      <c r="F17" s="12">
        <v>150000</v>
      </c>
      <c r="G17" s="8">
        <v>3</v>
      </c>
      <c r="H17" s="12">
        <v>150000</v>
      </c>
      <c r="I17" s="8">
        <f>SUM(C17,E17,G17)</f>
        <v>7</v>
      </c>
      <c r="J17" s="12">
        <f>SUM(D17,F17,H17)</f>
        <v>450000</v>
      </c>
    </row>
    <row r="18" spans="1:10" s="4" customFormat="1" ht="21.75" customHeight="1">
      <c r="A18" s="11"/>
      <c r="B18" s="7" t="s">
        <v>24</v>
      </c>
      <c r="C18" s="8"/>
      <c r="D18" s="12"/>
      <c r="E18" s="8"/>
      <c r="F18" s="12"/>
      <c r="G18" s="8"/>
      <c r="H18" s="12"/>
      <c r="I18" s="8"/>
      <c r="J18" s="12"/>
    </row>
    <row r="19" spans="3:10" s="27" customFormat="1" ht="14.25">
      <c r="C19" s="27">
        <f aca="true" t="shared" si="1" ref="C19:J19">SUM(C13:C18)</f>
        <v>25</v>
      </c>
      <c r="D19" s="27">
        <f t="shared" si="1"/>
        <v>9690000</v>
      </c>
      <c r="E19" s="27">
        <f t="shared" si="1"/>
        <v>19</v>
      </c>
      <c r="F19" s="27">
        <f t="shared" si="1"/>
        <v>1860000</v>
      </c>
      <c r="G19" s="27">
        <f t="shared" si="1"/>
        <v>20</v>
      </c>
      <c r="H19" s="27">
        <f t="shared" si="1"/>
        <v>3010000</v>
      </c>
      <c r="I19" s="27">
        <f t="shared" si="1"/>
        <v>64</v>
      </c>
      <c r="J19" s="27">
        <f t="shared" si="1"/>
        <v>14560000</v>
      </c>
    </row>
    <row r="21" ht="14.25">
      <c r="A21" t="s">
        <v>46</v>
      </c>
    </row>
    <row r="22" spans="1:10" s="2" customFormat="1" ht="18.75" customHeight="1">
      <c r="A22" s="11"/>
      <c r="B22" s="7" t="s">
        <v>31</v>
      </c>
      <c r="C22" s="8">
        <v>4</v>
      </c>
      <c r="D22" s="12">
        <v>590000</v>
      </c>
      <c r="E22" s="8">
        <v>4</v>
      </c>
      <c r="F22" s="12">
        <v>590000</v>
      </c>
      <c r="G22" s="8">
        <v>5</v>
      </c>
      <c r="H22" s="12">
        <v>760000</v>
      </c>
      <c r="I22" s="8">
        <f>SUM(C22,E22,G22)</f>
        <v>13</v>
      </c>
      <c r="J22" s="12">
        <f>SUM(D22,F22,H22)</f>
        <v>1940000</v>
      </c>
    </row>
    <row r="23" spans="1:10" s="2" customFormat="1" ht="18.75" customHeight="1">
      <c r="A23" s="11"/>
      <c r="B23" s="7" t="s">
        <v>7</v>
      </c>
      <c r="C23" s="8"/>
      <c r="D23" s="12"/>
      <c r="E23" s="8"/>
      <c r="F23" s="12"/>
      <c r="G23" s="8"/>
      <c r="H23" s="12"/>
      <c r="I23" s="8"/>
      <c r="J23" s="12"/>
    </row>
    <row r="24" spans="1:10" s="2" customFormat="1" ht="21.75" customHeight="1">
      <c r="A24" s="11"/>
      <c r="B24" s="7" t="s">
        <v>21</v>
      </c>
      <c r="C24" s="8">
        <v>3</v>
      </c>
      <c r="D24" s="12">
        <v>610000</v>
      </c>
      <c r="E24" s="8">
        <v>3</v>
      </c>
      <c r="F24" s="12">
        <v>610000</v>
      </c>
      <c r="G24" s="8">
        <v>3</v>
      </c>
      <c r="H24" s="12">
        <v>610000</v>
      </c>
      <c r="I24" s="8">
        <f>SUM(C24,E24,G24)</f>
        <v>9</v>
      </c>
      <c r="J24" s="12">
        <f>SUM(D24,F24,H24)</f>
        <v>1830000</v>
      </c>
    </row>
    <row r="25" spans="1:10" s="2" customFormat="1" ht="21.75" customHeight="1">
      <c r="A25" s="11"/>
      <c r="B25" s="7" t="s">
        <v>22</v>
      </c>
      <c r="C25" s="8">
        <v>14</v>
      </c>
      <c r="D25" s="12">
        <v>3970000</v>
      </c>
      <c r="E25" s="8">
        <v>8</v>
      </c>
      <c r="F25" s="12">
        <v>710000</v>
      </c>
      <c r="G25" s="8">
        <v>8</v>
      </c>
      <c r="H25" s="12">
        <v>710000</v>
      </c>
      <c r="I25" s="8">
        <f>SUM(C25,E25,G25)</f>
        <v>30</v>
      </c>
      <c r="J25" s="12">
        <f>SUM(D25,F25,H25)</f>
        <v>5390000</v>
      </c>
    </row>
    <row r="26" spans="1:10" s="2" customFormat="1" ht="21.75" customHeight="1">
      <c r="A26" s="11"/>
      <c r="B26" s="7" t="s">
        <v>20</v>
      </c>
      <c r="C26" s="8"/>
      <c r="D26" s="12"/>
      <c r="E26" s="8"/>
      <c r="F26" s="12"/>
      <c r="G26" s="8"/>
      <c r="H26" s="12"/>
      <c r="I26" s="8"/>
      <c r="J26" s="12"/>
    </row>
    <row r="27" spans="3:10" ht="14.25">
      <c r="C27" s="27">
        <f aca="true" t="shared" si="2" ref="C27:J27">SUM(C21:C26)</f>
        <v>21</v>
      </c>
      <c r="D27" s="27">
        <f t="shared" si="2"/>
        <v>5170000</v>
      </c>
      <c r="E27" s="27">
        <f t="shared" si="2"/>
        <v>15</v>
      </c>
      <c r="F27" s="27">
        <f t="shared" si="2"/>
        <v>1910000</v>
      </c>
      <c r="G27" s="27">
        <f t="shared" si="2"/>
        <v>16</v>
      </c>
      <c r="H27" s="27">
        <f t="shared" si="2"/>
        <v>2080000</v>
      </c>
      <c r="I27" s="27">
        <f t="shared" si="2"/>
        <v>52</v>
      </c>
      <c r="J27" s="27">
        <f t="shared" si="2"/>
        <v>9160000</v>
      </c>
    </row>
    <row r="29" ht="14.25">
      <c r="A29" t="s">
        <v>47</v>
      </c>
    </row>
    <row r="30" spans="1:10" s="2" customFormat="1" ht="18.75" customHeight="1">
      <c r="A30" s="11"/>
      <c r="B30" s="7" t="s">
        <v>26</v>
      </c>
      <c r="C30" s="8">
        <v>4</v>
      </c>
      <c r="D30" s="12">
        <v>160000</v>
      </c>
      <c r="E30" s="8">
        <v>4</v>
      </c>
      <c r="F30" s="12">
        <v>160000</v>
      </c>
      <c r="G30" s="8">
        <v>4</v>
      </c>
      <c r="H30" s="12">
        <v>160000</v>
      </c>
      <c r="I30" s="8">
        <f>SUM(C30,E30,G30)</f>
        <v>12</v>
      </c>
      <c r="J30" s="12">
        <f>SUM(D30,F30,H30)</f>
        <v>480000</v>
      </c>
    </row>
    <row r="31" spans="1:10" s="2" customFormat="1" ht="18.75" customHeight="1">
      <c r="A31" s="11"/>
      <c r="B31" s="7" t="s">
        <v>16</v>
      </c>
      <c r="C31" s="8"/>
      <c r="D31" s="12"/>
      <c r="E31" s="8"/>
      <c r="F31" s="12"/>
      <c r="G31" s="8"/>
      <c r="H31" s="12"/>
      <c r="I31" s="8"/>
      <c r="J31" s="12"/>
    </row>
    <row r="32" spans="1:10" s="2" customFormat="1" ht="18.75" customHeight="1">
      <c r="A32" s="11"/>
      <c r="B32" s="7" t="s">
        <v>25</v>
      </c>
      <c r="C32" s="8">
        <v>2</v>
      </c>
      <c r="D32" s="12">
        <v>40000</v>
      </c>
      <c r="E32" s="8">
        <v>2</v>
      </c>
      <c r="F32" s="12">
        <v>40000</v>
      </c>
      <c r="G32" s="8">
        <v>3</v>
      </c>
      <c r="H32" s="12">
        <v>190000</v>
      </c>
      <c r="I32" s="8">
        <f>SUM(C32,E32,G32)</f>
        <v>7</v>
      </c>
      <c r="J32" s="12">
        <f>SUM(D32,F32,H32)</f>
        <v>270000</v>
      </c>
    </row>
    <row r="33" spans="1:10" s="2" customFormat="1" ht="18.75" customHeight="1">
      <c r="A33" s="11"/>
      <c r="B33" s="7" t="s">
        <v>17</v>
      </c>
      <c r="C33" s="8"/>
      <c r="D33" s="12"/>
      <c r="E33" s="8"/>
      <c r="F33" s="12"/>
      <c r="G33" s="8"/>
      <c r="H33" s="12"/>
      <c r="I33" s="8"/>
      <c r="J33" s="12"/>
    </row>
    <row r="34" spans="3:10" s="27" customFormat="1" ht="14.25">
      <c r="C34" s="27">
        <f aca="true" t="shared" si="3" ref="C34:J34">SUM(C30:C33)</f>
        <v>6</v>
      </c>
      <c r="D34" s="27">
        <f t="shared" si="3"/>
        <v>200000</v>
      </c>
      <c r="E34" s="27">
        <f t="shared" si="3"/>
        <v>6</v>
      </c>
      <c r="F34" s="27">
        <f t="shared" si="3"/>
        <v>200000</v>
      </c>
      <c r="G34" s="27">
        <f t="shared" si="3"/>
        <v>7</v>
      </c>
      <c r="H34" s="27">
        <f t="shared" si="3"/>
        <v>350000</v>
      </c>
      <c r="I34" s="27">
        <f t="shared" si="3"/>
        <v>19</v>
      </c>
      <c r="J34" s="27">
        <f t="shared" si="3"/>
        <v>750000</v>
      </c>
    </row>
    <row r="36" ht="14.25">
      <c r="A36" t="s">
        <v>48</v>
      </c>
    </row>
    <row r="37" spans="1:10" s="2" customFormat="1" ht="18.75" customHeight="1">
      <c r="A37" s="11"/>
      <c r="B37" s="7" t="s">
        <v>29</v>
      </c>
      <c r="C37" s="8">
        <v>22</v>
      </c>
      <c r="D37" s="12">
        <v>6500900</v>
      </c>
      <c r="E37" s="8">
        <v>19</v>
      </c>
      <c r="F37" s="12">
        <v>5600900</v>
      </c>
      <c r="G37" s="8">
        <v>19</v>
      </c>
      <c r="H37" s="12">
        <v>5600900</v>
      </c>
      <c r="I37" s="8">
        <f>SUM(C37,E37,G37)</f>
        <v>60</v>
      </c>
      <c r="J37" s="12">
        <f>SUM(D37,F37,H37)</f>
        <v>17702700</v>
      </c>
    </row>
    <row r="38" spans="1:10" s="2" customFormat="1" ht="18.75" customHeight="1">
      <c r="A38" s="11"/>
      <c r="B38" s="7" t="s">
        <v>11</v>
      </c>
      <c r="C38" s="8"/>
      <c r="D38" s="12"/>
      <c r="E38" s="8"/>
      <c r="F38" s="12"/>
      <c r="G38" s="8"/>
      <c r="H38" s="12"/>
      <c r="I38" s="8"/>
      <c r="J38" s="12"/>
    </row>
    <row r="39" spans="3:10" s="27" customFormat="1" ht="14.25">
      <c r="C39" s="27">
        <f aca="true" t="shared" si="4" ref="C39:J39">SUM(C37:C38)</f>
        <v>22</v>
      </c>
      <c r="D39" s="27">
        <f t="shared" si="4"/>
        <v>6500900</v>
      </c>
      <c r="E39" s="27">
        <f t="shared" si="4"/>
        <v>19</v>
      </c>
      <c r="F39" s="27">
        <f t="shared" si="4"/>
        <v>5600900</v>
      </c>
      <c r="G39" s="27">
        <f t="shared" si="4"/>
        <v>19</v>
      </c>
      <c r="H39" s="27">
        <f t="shared" si="4"/>
        <v>5600900</v>
      </c>
      <c r="I39" s="27">
        <f t="shared" si="4"/>
        <v>60</v>
      </c>
      <c r="J39" s="27">
        <f t="shared" si="4"/>
        <v>17702700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">
      <selection activeCell="H13" sqref="H13"/>
    </sheetView>
  </sheetViews>
  <sheetFormatPr defaultColWidth="8.8515625" defaultRowHeight="15"/>
  <cols>
    <col min="1" max="1" width="2.7109375" style="0" customWidth="1"/>
    <col min="2" max="2" width="35.57421875" style="0" customWidth="1"/>
    <col min="3" max="3" width="6.28125" style="0" customWidth="1"/>
    <col min="4" max="4" width="11.28125" style="0" customWidth="1"/>
    <col min="5" max="5" width="6.28125" style="0" customWidth="1"/>
    <col min="6" max="6" width="11.28125" style="0" customWidth="1"/>
    <col min="7" max="7" width="6.28125" style="0" customWidth="1"/>
    <col min="8" max="8" width="11.28125" style="0" customWidth="1"/>
    <col min="9" max="9" width="6.28125" style="0" customWidth="1"/>
    <col min="10" max="10" width="11.28125" style="0" customWidth="1"/>
    <col min="11" max="11" width="6.28125" style="0" customWidth="1"/>
    <col min="12" max="12" width="11.8515625" style="0" customWidth="1"/>
    <col min="13" max="13" width="13.00390625" style="0" bestFit="1" customWidth="1"/>
    <col min="14" max="14" width="11.8515625" style="0" bestFit="1" customWidth="1"/>
  </cols>
  <sheetData>
    <row r="1" spans="1:12" s="2" customFormat="1" ht="21.75" customHeight="1">
      <c r="A1" s="4"/>
      <c r="B1" s="4"/>
      <c r="C1" s="44"/>
      <c r="D1" s="4"/>
      <c r="E1" s="44"/>
      <c r="F1" s="4"/>
      <c r="G1" s="4"/>
      <c r="H1" s="4"/>
      <c r="I1" s="44"/>
      <c r="J1" s="4"/>
      <c r="K1" s="44"/>
      <c r="L1" s="50" t="s">
        <v>49</v>
      </c>
    </row>
    <row r="2" spans="1:12" s="2" customFormat="1" ht="21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6"/>
    </row>
    <row r="3" spans="1:12" s="2" customFormat="1" ht="21.75" customHeight="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2" customFormat="1" ht="21.75" customHeight="1">
      <c r="A4" s="52"/>
      <c r="B4" s="52"/>
      <c r="C4" s="68" t="s">
        <v>51</v>
      </c>
      <c r="D4" s="68"/>
      <c r="E4" s="68"/>
      <c r="F4" s="68"/>
      <c r="G4" s="68"/>
      <c r="H4" s="68"/>
      <c r="I4" s="52"/>
      <c r="J4" s="52"/>
      <c r="K4" s="52"/>
      <c r="L4" s="52"/>
    </row>
    <row r="5" spans="1:12" s="2" customFormat="1" ht="21.7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" customFormat="1" ht="21.75" customHeight="1">
      <c r="A6" s="71" t="s">
        <v>0</v>
      </c>
      <c r="B6" s="72"/>
      <c r="C6" s="67" t="s">
        <v>40</v>
      </c>
      <c r="D6" s="67"/>
      <c r="E6" s="67" t="s">
        <v>42</v>
      </c>
      <c r="F6" s="67"/>
      <c r="G6" s="77" t="s">
        <v>53</v>
      </c>
      <c r="H6" s="78"/>
      <c r="I6" s="67" t="s">
        <v>54</v>
      </c>
      <c r="J6" s="67"/>
      <c r="K6" s="67" t="s">
        <v>55</v>
      </c>
      <c r="L6" s="67"/>
    </row>
    <row r="7" spans="1:13" s="2" customFormat="1" ht="21.75" customHeight="1">
      <c r="A7" s="73"/>
      <c r="B7" s="74"/>
      <c r="C7" s="3" t="s">
        <v>1</v>
      </c>
      <c r="D7" s="3" t="s">
        <v>4</v>
      </c>
      <c r="E7" s="3" t="s">
        <v>1</v>
      </c>
      <c r="F7" s="3" t="s">
        <v>4</v>
      </c>
      <c r="G7" s="3" t="s">
        <v>1</v>
      </c>
      <c r="H7" s="3" t="s">
        <v>4</v>
      </c>
      <c r="I7" s="3" t="s">
        <v>1</v>
      </c>
      <c r="J7" s="3" t="s">
        <v>4</v>
      </c>
      <c r="K7" s="3" t="s">
        <v>1</v>
      </c>
      <c r="L7" s="3" t="s">
        <v>4</v>
      </c>
      <c r="M7" s="4"/>
    </row>
    <row r="8" spans="1:13" s="2" customFormat="1" ht="21.75" customHeight="1">
      <c r="A8" s="75"/>
      <c r="B8" s="76"/>
      <c r="C8" s="5" t="s">
        <v>2</v>
      </c>
      <c r="D8" s="5" t="s">
        <v>3</v>
      </c>
      <c r="E8" s="5" t="s">
        <v>2</v>
      </c>
      <c r="F8" s="5" t="s">
        <v>3</v>
      </c>
      <c r="G8" s="5" t="s">
        <v>2</v>
      </c>
      <c r="H8" s="5" t="s">
        <v>3</v>
      </c>
      <c r="I8" s="5" t="s">
        <v>2</v>
      </c>
      <c r="J8" s="5" t="s">
        <v>3</v>
      </c>
      <c r="K8" s="5" t="s">
        <v>2</v>
      </c>
      <c r="L8" s="5" t="s">
        <v>3</v>
      </c>
      <c r="M8" s="4"/>
    </row>
    <row r="9" spans="1:12" s="2" customFormat="1" ht="18.75" customHeight="1">
      <c r="A9" s="6" t="s">
        <v>70</v>
      </c>
      <c r="B9" s="7"/>
      <c r="C9" s="8"/>
      <c r="D9" s="12"/>
      <c r="E9" s="8"/>
      <c r="F9" s="12"/>
      <c r="G9" s="12"/>
      <c r="H9" s="12"/>
      <c r="I9" s="8"/>
      <c r="J9" s="12"/>
      <c r="K9" s="8"/>
      <c r="L9" s="12"/>
    </row>
    <row r="10" spans="1:12" s="2" customFormat="1" ht="18.75" customHeight="1">
      <c r="A10" s="11"/>
      <c r="B10" s="7" t="s">
        <v>71</v>
      </c>
      <c r="C10" s="8">
        <v>3</v>
      </c>
      <c r="D10" s="12">
        <v>110000</v>
      </c>
      <c r="E10" s="8">
        <v>3</v>
      </c>
      <c r="F10" s="12">
        <v>110000</v>
      </c>
      <c r="G10" s="8">
        <v>3</v>
      </c>
      <c r="H10" s="12">
        <v>110000</v>
      </c>
      <c r="I10" s="8">
        <v>3</v>
      </c>
      <c r="J10" s="12">
        <v>110000</v>
      </c>
      <c r="K10" s="8">
        <f>SUM(C10,E10,G10,I10)</f>
        <v>12</v>
      </c>
      <c r="L10" s="12">
        <f>SUM(D10,F10,H10,J10)</f>
        <v>440000</v>
      </c>
    </row>
    <row r="11" spans="1:13" s="2" customFormat="1" ht="18.75" customHeight="1">
      <c r="A11" s="69" t="s">
        <v>5</v>
      </c>
      <c r="B11" s="70"/>
      <c r="C11" s="50">
        <f>SUM(C6,C10)</f>
        <v>3</v>
      </c>
      <c r="D11" s="39">
        <f>SUM(D10,D6)</f>
        <v>110000</v>
      </c>
      <c r="E11" s="50">
        <f>SUM(E6,E10)</f>
        <v>3</v>
      </c>
      <c r="F11" s="39">
        <f>SUM(F10,F6)</f>
        <v>110000</v>
      </c>
      <c r="G11" s="50">
        <f>SUM(G6,G10)</f>
        <v>3</v>
      </c>
      <c r="H11" s="39">
        <f>SUM(H10,H6)</f>
        <v>110000</v>
      </c>
      <c r="I11" s="50">
        <f>SUM(I6,I10)</f>
        <v>3</v>
      </c>
      <c r="J11" s="39">
        <f>SUM(J10,J6)</f>
        <v>110000</v>
      </c>
      <c r="K11" s="50">
        <f>SUM(K6,K10)</f>
        <v>12</v>
      </c>
      <c r="L11" s="39">
        <f>SUM(L10,L6)</f>
        <v>440000</v>
      </c>
      <c r="M11" s="10"/>
    </row>
    <row r="12" spans="1:12" s="2" customFormat="1" ht="18.75" customHeight="1">
      <c r="A12" s="6" t="s">
        <v>69</v>
      </c>
      <c r="B12" s="7"/>
      <c r="C12" s="8"/>
      <c r="D12" s="9"/>
      <c r="E12" s="8"/>
      <c r="F12" s="9"/>
      <c r="G12" s="9"/>
      <c r="H12" s="9"/>
      <c r="I12" s="8"/>
      <c r="J12" s="9"/>
      <c r="K12" s="8"/>
      <c r="L12" s="9"/>
    </row>
    <row r="13" spans="1:14" s="2" customFormat="1" ht="18.75" customHeight="1">
      <c r="A13" s="6" t="s">
        <v>36</v>
      </c>
      <c r="B13" s="7"/>
      <c r="C13" s="8"/>
      <c r="D13" s="9"/>
      <c r="E13" s="8"/>
      <c r="F13" s="9"/>
      <c r="G13" s="9"/>
      <c r="H13" s="9"/>
      <c r="I13" s="8"/>
      <c r="J13" s="9"/>
      <c r="K13" s="8"/>
      <c r="L13" s="9"/>
      <c r="N13" s="10">
        <f>D14+540000</f>
        <v>2940000</v>
      </c>
    </row>
    <row r="14" spans="1:12" s="2" customFormat="1" ht="18.75" customHeight="1">
      <c r="A14" s="11"/>
      <c r="B14" s="7" t="s">
        <v>72</v>
      </c>
      <c r="C14" s="8">
        <v>5</v>
      </c>
      <c r="D14" s="33">
        <v>2400000</v>
      </c>
      <c r="E14" s="8">
        <v>6</v>
      </c>
      <c r="F14" s="33">
        <v>2500000</v>
      </c>
      <c r="G14" s="8">
        <v>1</v>
      </c>
      <c r="H14" s="33">
        <v>300000</v>
      </c>
      <c r="I14" s="8">
        <v>1</v>
      </c>
      <c r="J14" s="33">
        <v>300000</v>
      </c>
      <c r="K14" s="8">
        <f>SUM(C14,E14,G14,I14)</f>
        <v>13</v>
      </c>
      <c r="L14" s="43">
        <f>SUM(D14,F14,H14,J14)</f>
        <v>5500000</v>
      </c>
    </row>
    <row r="15" spans="1:13" s="2" customFormat="1" ht="18.75" customHeight="1">
      <c r="A15" s="69" t="s">
        <v>5</v>
      </c>
      <c r="B15" s="70"/>
      <c r="C15" s="35">
        <f aca="true" t="shared" si="0" ref="C15:J15">SUM(C14)</f>
        <v>5</v>
      </c>
      <c r="D15" s="34">
        <f t="shared" si="0"/>
        <v>2400000</v>
      </c>
      <c r="E15" s="55">
        <f t="shared" si="0"/>
        <v>6</v>
      </c>
      <c r="F15" s="53">
        <f t="shared" si="0"/>
        <v>2500000</v>
      </c>
      <c r="G15" s="55">
        <f t="shared" si="0"/>
        <v>1</v>
      </c>
      <c r="H15" s="53">
        <f t="shared" si="0"/>
        <v>300000</v>
      </c>
      <c r="I15" s="55">
        <f t="shared" si="0"/>
        <v>1</v>
      </c>
      <c r="J15" s="53">
        <f t="shared" si="0"/>
        <v>300000</v>
      </c>
      <c r="K15" s="55">
        <f>SUM(C15,E15,G15,I15)</f>
        <v>13</v>
      </c>
      <c r="L15" s="53">
        <f>SUM(D15,F15,H15,J15)</f>
        <v>5500000</v>
      </c>
      <c r="M15" s="10"/>
    </row>
    <row r="16" spans="1:13" s="2" customFormat="1" ht="21.75" customHeight="1">
      <c r="A16" s="21"/>
      <c r="B16" s="22" t="s">
        <v>34</v>
      </c>
      <c r="C16" s="5">
        <f aca="true" t="shared" si="1" ref="C16:J16">SUM(C15,C11)</f>
        <v>8</v>
      </c>
      <c r="D16" s="56">
        <f t="shared" si="1"/>
        <v>2510000</v>
      </c>
      <c r="E16" s="5">
        <f t="shared" si="1"/>
        <v>9</v>
      </c>
      <c r="F16" s="56">
        <f t="shared" si="1"/>
        <v>2610000</v>
      </c>
      <c r="G16" s="5">
        <f t="shared" si="1"/>
        <v>4</v>
      </c>
      <c r="H16" s="56">
        <f t="shared" si="1"/>
        <v>410000</v>
      </c>
      <c r="I16" s="5">
        <f t="shared" si="1"/>
        <v>4</v>
      </c>
      <c r="J16" s="56">
        <f t="shared" si="1"/>
        <v>410000</v>
      </c>
      <c r="K16" s="5">
        <f>SUM(C16,E16,G16,I16)</f>
        <v>25</v>
      </c>
      <c r="L16" s="56">
        <f>SUM(L15,L11)</f>
        <v>5940000</v>
      </c>
      <c r="M16" s="4"/>
    </row>
  </sheetData>
  <sheetProtection/>
  <mergeCells count="11">
    <mergeCell ref="G6:H6"/>
    <mergeCell ref="I6:J6"/>
    <mergeCell ref="K6:L6"/>
    <mergeCell ref="A11:B11"/>
    <mergeCell ref="A15:B15"/>
    <mergeCell ref="A2:K2"/>
    <mergeCell ref="A3:L3"/>
    <mergeCell ref="C4:H4"/>
    <mergeCell ref="A6:B8"/>
    <mergeCell ref="C6:D6"/>
    <mergeCell ref="E6:F6"/>
  </mergeCells>
  <printOptions/>
  <pageMargins left="0.5118110236220472" right="0.2362204724409449" top="0.7480314960629921" bottom="0.7480314960629921" header="0.31496062992125984" footer="0.31496062992125984"/>
  <pageSetup firstPageNumber="79" useFirstPageNumber="1" horizontalDpi="600" verticalDpi="600" orientation="landscape" paperSize="9" r:id="rId1"/>
  <headerFooter>
    <oddFooter>&amp;R&amp;"TH SarabunIT๙,ธรรมดา"&amp;16&amp;P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Layout" workbookViewId="0" topLeftCell="A1">
      <selection activeCell="C4" sqref="C4:H4"/>
    </sheetView>
  </sheetViews>
  <sheetFormatPr defaultColWidth="8.8515625" defaultRowHeight="15"/>
  <cols>
    <col min="1" max="1" width="2.7109375" style="0" customWidth="1"/>
    <col min="2" max="2" width="35.57421875" style="0" customWidth="1"/>
    <col min="3" max="3" width="6.28125" style="0" customWidth="1"/>
    <col min="4" max="4" width="11.28125" style="0" customWidth="1"/>
    <col min="5" max="5" width="6.28125" style="0" customWidth="1"/>
    <col min="6" max="6" width="11.28125" style="0" customWidth="1"/>
    <col min="7" max="7" width="6.28125" style="0" customWidth="1"/>
    <col min="8" max="8" width="11.28125" style="0" customWidth="1"/>
    <col min="9" max="9" width="6.28125" style="0" customWidth="1"/>
    <col min="10" max="10" width="11.28125" style="0" customWidth="1"/>
    <col min="11" max="11" width="6.28125" style="0" customWidth="1"/>
    <col min="12" max="12" width="11.8515625" style="0" customWidth="1"/>
    <col min="13" max="13" width="13.00390625" style="0" bestFit="1" customWidth="1"/>
    <col min="14" max="14" width="11.8515625" style="0" bestFit="1" customWidth="1"/>
  </cols>
  <sheetData>
    <row r="1" spans="1:16" s="2" customFormat="1" ht="21.75" customHeight="1">
      <c r="A1" s="4"/>
      <c r="B1" s="4"/>
      <c r="C1" s="44"/>
      <c r="D1" s="4"/>
      <c r="E1" s="44"/>
      <c r="F1" s="4"/>
      <c r="G1" s="4"/>
      <c r="H1" s="4"/>
      <c r="I1" s="44"/>
      <c r="J1" s="4"/>
      <c r="K1" s="44"/>
      <c r="L1" s="57" t="s">
        <v>49</v>
      </c>
      <c r="M1" s="2">
        <v>18000</v>
      </c>
      <c r="N1" s="2">
        <v>10800</v>
      </c>
      <c r="O1" s="2">
        <v>10800</v>
      </c>
      <c r="P1" s="2">
        <v>10800</v>
      </c>
    </row>
    <row r="2" spans="1:13" s="2" customFormat="1" ht="21.7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16"/>
      <c r="M2" s="2">
        <v>120000</v>
      </c>
    </row>
    <row r="3" spans="1:13" s="2" customFormat="1" ht="21.75" customHeight="1">
      <c r="A3" s="68" t="s">
        <v>80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>
        <v>8500</v>
      </c>
    </row>
    <row r="4" spans="1:13" s="2" customFormat="1" ht="21.75" customHeight="1">
      <c r="A4" s="58"/>
      <c r="B4" s="58"/>
      <c r="C4" s="68" t="s">
        <v>51</v>
      </c>
      <c r="D4" s="68"/>
      <c r="E4" s="68"/>
      <c r="F4" s="68"/>
      <c r="G4" s="68"/>
      <c r="H4" s="68"/>
      <c r="I4" s="58"/>
      <c r="J4" s="58"/>
      <c r="K4" s="58"/>
      <c r="L4" s="58"/>
      <c r="M4" s="2">
        <v>24000</v>
      </c>
    </row>
    <row r="5" spans="1:12" s="2" customFormat="1" ht="21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2" customFormat="1" ht="21.75" customHeight="1">
      <c r="A6" s="71" t="s">
        <v>0</v>
      </c>
      <c r="B6" s="72"/>
      <c r="C6" s="67" t="s">
        <v>40</v>
      </c>
      <c r="D6" s="67"/>
      <c r="E6" s="67" t="s">
        <v>42</v>
      </c>
      <c r="F6" s="67"/>
      <c r="G6" s="77" t="s">
        <v>53</v>
      </c>
      <c r="H6" s="78"/>
      <c r="I6" s="67" t="s">
        <v>54</v>
      </c>
      <c r="J6" s="67"/>
      <c r="K6" s="67" t="s">
        <v>55</v>
      </c>
      <c r="L6" s="67"/>
    </row>
    <row r="7" spans="1:13" s="2" customFormat="1" ht="21.75" customHeight="1">
      <c r="A7" s="73"/>
      <c r="B7" s="74"/>
      <c r="C7" s="3" t="s">
        <v>1</v>
      </c>
      <c r="D7" s="3" t="s">
        <v>4</v>
      </c>
      <c r="E7" s="3" t="s">
        <v>1</v>
      </c>
      <c r="F7" s="3" t="s">
        <v>4</v>
      </c>
      <c r="G7" s="3" t="s">
        <v>1</v>
      </c>
      <c r="H7" s="3" t="s">
        <v>4</v>
      </c>
      <c r="I7" s="3" t="s">
        <v>1</v>
      </c>
      <c r="J7" s="3" t="s">
        <v>4</v>
      </c>
      <c r="K7" s="3" t="s">
        <v>1</v>
      </c>
      <c r="L7" s="3" t="s">
        <v>4</v>
      </c>
      <c r="M7" s="4"/>
    </row>
    <row r="8" spans="1:13" s="2" customFormat="1" ht="21.75" customHeight="1">
      <c r="A8" s="75"/>
      <c r="B8" s="76"/>
      <c r="C8" s="5" t="s">
        <v>2</v>
      </c>
      <c r="D8" s="5" t="s">
        <v>3</v>
      </c>
      <c r="E8" s="5" t="s">
        <v>2</v>
      </c>
      <c r="F8" s="5" t="s">
        <v>3</v>
      </c>
      <c r="G8" s="5" t="s">
        <v>2</v>
      </c>
      <c r="H8" s="5" t="s">
        <v>3</v>
      </c>
      <c r="I8" s="5" t="s">
        <v>2</v>
      </c>
      <c r="J8" s="5" t="s">
        <v>3</v>
      </c>
      <c r="K8" s="5" t="s">
        <v>2</v>
      </c>
      <c r="L8" s="5" t="s">
        <v>3</v>
      </c>
      <c r="M8" s="4"/>
    </row>
    <row r="9" spans="1:12" s="2" customFormat="1" ht="18.75" customHeight="1">
      <c r="A9" s="6" t="s">
        <v>35</v>
      </c>
      <c r="B9" s="7"/>
      <c r="C9" s="8"/>
      <c r="D9" s="9"/>
      <c r="E9" s="8"/>
      <c r="F9" s="9"/>
      <c r="G9" s="9"/>
      <c r="H9" s="9"/>
      <c r="I9" s="8"/>
      <c r="J9" s="9"/>
      <c r="K9" s="8"/>
      <c r="L9" s="9"/>
    </row>
    <row r="10" spans="1:14" s="2" customFormat="1" ht="18.75" customHeight="1">
      <c r="A10" s="6" t="s">
        <v>36</v>
      </c>
      <c r="B10" s="7"/>
      <c r="C10" s="8"/>
      <c r="D10" s="9"/>
      <c r="E10" s="8"/>
      <c r="F10" s="9"/>
      <c r="G10" s="9"/>
      <c r="H10" s="9"/>
      <c r="I10" s="8"/>
      <c r="J10" s="9"/>
      <c r="K10" s="8"/>
      <c r="L10" s="9"/>
      <c r="N10" s="10">
        <f>D11+540000</f>
        <v>1132000</v>
      </c>
    </row>
    <row r="11" spans="1:12" s="2" customFormat="1" ht="18.75" customHeight="1">
      <c r="A11" s="11"/>
      <c r="B11" s="7" t="s">
        <v>52</v>
      </c>
      <c r="C11" s="8">
        <v>10</v>
      </c>
      <c r="D11" s="33">
        <v>592000</v>
      </c>
      <c r="E11" s="8">
        <v>7</v>
      </c>
      <c r="F11" s="33">
        <v>473000</v>
      </c>
      <c r="G11" s="8">
        <v>3</v>
      </c>
      <c r="H11" s="33">
        <v>144000</v>
      </c>
      <c r="I11" s="8">
        <v>1</v>
      </c>
      <c r="J11" s="33">
        <v>144000</v>
      </c>
      <c r="K11" s="8">
        <f>SUM(C11,E11,G11,I11)</f>
        <v>21</v>
      </c>
      <c r="L11" s="43">
        <f>SUM(D11,F11,H11,J11)</f>
        <v>1353000</v>
      </c>
    </row>
    <row r="12" spans="1:13" s="2" customFormat="1" ht="18.75" customHeight="1">
      <c r="A12" s="69" t="s">
        <v>5</v>
      </c>
      <c r="B12" s="70"/>
      <c r="C12" s="35">
        <f aca="true" t="shared" si="0" ref="C12:J12">SUM(C11)</f>
        <v>10</v>
      </c>
      <c r="D12" s="34">
        <f t="shared" si="0"/>
        <v>592000</v>
      </c>
      <c r="E12" s="55">
        <f t="shared" si="0"/>
        <v>7</v>
      </c>
      <c r="F12" s="53">
        <f t="shared" si="0"/>
        <v>473000</v>
      </c>
      <c r="G12" s="55">
        <f t="shared" si="0"/>
        <v>3</v>
      </c>
      <c r="H12" s="53">
        <f t="shared" si="0"/>
        <v>144000</v>
      </c>
      <c r="I12" s="55">
        <f t="shared" si="0"/>
        <v>1</v>
      </c>
      <c r="J12" s="53">
        <f t="shared" si="0"/>
        <v>144000</v>
      </c>
      <c r="K12" s="55">
        <f>SUM(C12,E12,G12,I12)</f>
        <v>21</v>
      </c>
      <c r="L12" s="53">
        <f>SUM(D12,F12,H12,J12)</f>
        <v>1353000</v>
      </c>
      <c r="M12" s="10"/>
    </row>
    <row r="13" spans="1:12" s="2" customFormat="1" ht="18.75" customHeight="1">
      <c r="A13" s="6" t="s">
        <v>75</v>
      </c>
      <c r="B13" s="7"/>
      <c r="C13" s="8"/>
      <c r="D13" s="12"/>
      <c r="E13" s="8"/>
      <c r="F13" s="12"/>
      <c r="G13" s="12"/>
      <c r="H13" s="12"/>
      <c r="I13" s="8"/>
      <c r="J13" s="12"/>
      <c r="K13" s="8"/>
      <c r="L13" s="12"/>
    </row>
    <row r="14" spans="1:12" s="2" customFormat="1" ht="18.75" customHeight="1">
      <c r="A14" s="11"/>
      <c r="B14" s="7" t="s">
        <v>76</v>
      </c>
      <c r="C14" s="8">
        <v>14</v>
      </c>
      <c r="D14" s="12">
        <v>416400</v>
      </c>
      <c r="E14" s="8">
        <v>3</v>
      </c>
      <c r="F14" s="12">
        <v>110000</v>
      </c>
      <c r="G14" s="8">
        <v>3</v>
      </c>
      <c r="H14" s="12">
        <v>110000</v>
      </c>
      <c r="I14" s="8">
        <v>3</v>
      </c>
      <c r="J14" s="12">
        <v>110000</v>
      </c>
      <c r="K14" s="8">
        <f>SUM(C14,E14,G14,I14)</f>
        <v>23</v>
      </c>
      <c r="L14" s="12">
        <f>SUM(D14,F14,H14,J14)</f>
        <v>746400</v>
      </c>
    </row>
    <row r="15" spans="1:12" s="2" customFormat="1" ht="18.75" customHeight="1">
      <c r="A15" s="11"/>
      <c r="B15" s="7" t="s">
        <v>77</v>
      </c>
      <c r="C15" s="8">
        <v>1</v>
      </c>
      <c r="D15" s="12">
        <v>3000000</v>
      </c>
      <c r="E15" s="8">
        <v>1</v>
      </c>
      <c r="F15" s="12">
        <v>3000000</v>
      </c>
      <c r="G15" s="8">
        <v>1</v>
      </c>
      <c r="H15" s="12">
        <v>3000000</v>
      </c>
      <c r="I15" s="8">
        <v>1</v>
      </c>
      <c r="J15" s="12">
        <v>3000000</v>
      </c>
      <c r="K15" s="8">
        <f>SUM(C15,E15,G15,I15)</f>
        <v>4</v>
      </c>
      <c r="L15" s="12">
        <f>SUM(D15,F15,H15,J15)</f>
        <v>12000000</v>
      </c>
    </row>
    <row r="16" spans="1:13" s="2" customFormat="1" ht="18.75" customHeight="1">
      <c r="A16" s="69" t="s">
        <v>5</v>
      </c>
      <c r="B16" s="70"/>
      <c r="C16" s="57">
        <f aca="true" t="shared" si="1" ref="C16:L16">SUM(C14:C15)</f>
        <v>15</v>
      </c>
      <c r="D16" s="39">
        <f t="shared" si="1"/>
        <v>3416400</v>
      </c>
      <c r="E16" s="57">
        <f t="shared" si="1"/>
        <v>4</v>
      </c>
      <c r="F16" s="39">
        <f t="shared" si="1"/>
        <v>3110000</v>
      </c>
      <c r="G16" s="57">
        <f t="shared" si="1"/>
        <v>4</v>
      </c>
      <c r="H16" s="39">
        <f t="shared" si="1"/>
        <v>3110000</v>
      </c>
      <c r="I16" s="57">
        <f t="shared" si="1"/>
        <v>4</v>
      </c>
      <c r="J16" s="39">
        <f t="shared" si="1"/>
        <v>3110000</v>
      </c>
      <c r="K16" s="57">
        <f t="shared" si="1"/>
        <v>27</v>
      </c>
      <c r="L16" s="39">
        <f t="shared" si="1"/>
        <v>12746400</v>
      </c>
      <c r="M16" s="10"/>
    </row>
    <row r="17" spans="1:12" s="2" customFormat="1" ht="21.75" customHeight="1">
      <c r="A17" s="17" t="s">
        <v>78</v>
      </c>
      <c r="B17" s="18"/>
      <c r="C17" s="19"/>
      <c r="D17" s="20"/>
      <c r="E17" s="19"/>
      <c r="F17" s="20"/>
      <c r="G17" s="20"/>
      <c r="H17" s="20"/>
      <c r="I17" s="19"/>
      <c r="J17" s="20"/>
      <c r="K17" s="19"/>
      <c r="L17" s="20"/>
    </row>
    <row r="18" spans="1:12" s="2" customFormat="1" ht="21.75" customHeight="1">
      <c r="A18" s="6" t="s">
        <v>19</v>
      </c>
      <c r="B18" s="7"/>
      <c r="C18" s="8"/>
      <c r="D18" s="12"/>
      <c r="E18" s="8"/>
      <c r="F18" s="12"/>
      <c r="G18" s="12"/>
      <c r="H18" s="12"/>
      <c r="I18" s="8"/>
      <c r="J18" s="12"/>
      <c r="K18" s="8"/>
      <c r="L18" s="12"/>
    </row>
    <row r="19" spans="1:12" s="2" customFormat="1" ht="21.75" customHeight="1">
      <c r="A19" s="11"/>
      <c r="B19" s="7" t="s">
        <v>79</v>
      </c>
      <c r="C19" s="8">
        <v>23</v>
      </c>
      <c r="D19" s="12">
        <v>1420000</v>
      </c>
      <c r="E19" s="8">
        <v>11</v>
      </c>
      <c r="F19" s="12">
        <v>1120000</v>
      </c>
      <c r="G19" s="36">
        <v>15</v>
      </c>
      <c r="H19" s="12">
        <v>1120000</v>
      </c>
      <c r="I19" s="8">
        <v>13</v>
      </c>
      <c r="J19" s="12">
        <v>1120000</v>
      </c>
      <c r="K19" s="8">
        <f>SUM(C19,E19,G19,I19)</f>
        <v>62</v>
      </c>
      <c r="L19" s="12">
        <f>SUM(D19,F19,H19,J19)</f>
        <v>4780000</v>
      </c>
    </row>
    <row r="20" spans="1:13" s="2" customFormat="1" ht="18.75" customHeight="1">
      <c r="A20" s="69" t="s">
        <v>5</v>
      </c>
      <c r="B20" s="70"/>
      <c r="C20" s="35">
        <f aca="true" t="shared" si="2" ref="C20:L20">SUM(C19)</f>
        <v>23</v>
      </c>
      <c r="D20" s="34">
        <f t="shared" si="2"/>
        <v>1420000</v>
      </c>
      <c r="E20" s="55">
        <f t="shared" si="2"/>
        <v>11</v>
      </c>
      <c r="F20" s="53">
        <f t="shared" si="2"/>
        <v>1120000</v>
      </c>
      <c r="G20" s="55">
        <f t="shared" si="2"/>
        <v>15</v>
      </c>
      <c r="H20" s="53">
        <f t="shared" si="2"/>
        <v>1120000</v>
      </c>
      <c r="I20" s="55">
        <f t="shared" si="2"/>
        <v>13</v>
      </c>
      <c r="J20" s="53">
        <f t="shared" si="2"/>
        <v>1120000</v>
      </c>
      <c r="K20" s="55">
        <f t="shared" si="2"/>
        <v>62</v>
      </c>
      <c r="L20" s="53">
        <f t="shared" si="2"/>
        <v>4780000</v>
      </c>
      <c r="M20" s="10"/>
    </row>
    <row r="21" spans="1:13" s="2" customFormat="1" ht="21.75" customHeight="1">
      <c r="A21" s="21"/>
      <c r="B21" s="22" t="s">
        <v>34</v>
      </c>
      <c r="C21" s="5">
        <f>SUM(C20,C12,C16)</f>
        <v>48</v>
      </c>
      <c r="D21" s="56">
        <f>SUM(D20,D16,D12)</f>
        <v>5428400</v>
      </c>
      <c r="E21" s="5">
        <f>SUM(E20,E12,E16)</f>
        <v>22</v>
      </c>
      <c r="F21" s="56">
        <f>SUM(F20,F16,F12)</f>
        <v>4703000</v>
      </c>
      <c r="G21" s="5">
        <f>SUM(G20,G12,G16)</f>
        <v>22</v>
      </c>
      <c r="H21" s="56">
        <f>SUM(H20,H16,H12)</f>
        <v>4374000</v>
      </c>
      <c r="I21" s="5">
        <f>SUM(I20,I12,I16)</f>
        <v>18</v>
      </c>
      <c r="J21" s="56">
        <f>SUM(J20,J16,J12)</f>
        <v>4374000</v>
      </c>
      <c r="K21" s="5">
        <f>SUM(K20,K12,K16)</f>
        <v>110</v>
      </c>
      <c r="L21" s="56">
        <f>SUM(L20,L16,L12)</f>
        <v>18879400</v>
      </c>
      <c r="M21" s="4"/>
    </row>
  </sheetData>
  <sheetProtection/>
  <mergeCells count="12">
    <mergeCell ref="I6:J6"/>
    <mergeCell ref="K6:L6"/>
    <mergeCell ref="A16:B16"/>
    <mergeCell ref="A20:B20"/>
    <mergeCell ref="A12:B12"/>
    <mergeCell ref="A2:K2"/>
    <mergeCell ref="A3:L3"/>
    <mergeCell ref="C4:H4"/>
    <mergeCell ref="A6:B8"/>
    <mergeCell ref="C6:D6"/>
    <mergeCell ref="E6:F6"/>
    <mergeCell ref="G6:H6"/>
  </mergeCells>
  <printOptions/>
  <pageMargins left="0.5118110236220472" right="0.2362204724409449" top="0.7480314960629921" bottom="0.7480314960629921" header="0.31496062992125984" footer="0.31496062992125984"/>
  <pageSetup firstPageNumber="22" useFirstPageNumber="1" horizontalDpi="600" verticalDpi="600" orientation="landscape" paperSize="9" r:id="rId1"/>
  <headerFooter>
    <oddFooter>&amp;R&amp;"TH SarabunIT๙,ธรรมดา"&amp;16&amp;P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USER</dc:creator>
  <cp:keywords/>
  <dc:description/>
  <cp:lastModifiedBy>Windows User</cp:lastModifiedBy>
  <cp:lastPrinted>2017-08-16T14:53:49Z</cp:lastPrinted>
  <dcterms:created xsi:type="dcterms:W3CDTF">2014-02-19T04:33:30Z</dcterms:created>
  <dcterms:modified xsi:type="dcterms:W3CDTF">2018-05-23T03:32:30Z</dcterms:modified>
  <cp:category/>
  <cp:version/>
  <cp:contentType/>
  <cp:contentStatus/>
</cp:coreProperties>
</file>